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9A5223C-8A39-4916-BB0A-2A271ED5B46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<sst xmlns="http://schemas.openxmlformats.org/spreadsheetml/2006/main" count="22315" uniqueCount="444">
  <si>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</si>
  <si>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</si>
  <si>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</si>
  <si>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</si>
  <si>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</si>
  <si>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</si>
  <si>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</si>
  <si>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</si>
  <si>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</si>
  <si>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</si>
  <si>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</si>
  <si>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</si>
  <si>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</si>
  <si>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</si>
  <si>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</si>
  <si>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</si>
  <si>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</si>
  <si>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</si>
  <si>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</si>
  <si>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</si>
  <si>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</si>
  <si>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</si>
  <si>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</si>
  <si>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</si>
  <si>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</si>
  <si>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</si>
  <si>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</si>
  <si>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</si>
  <si>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</si>
  <si>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</si>
  <si>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</si>
  <si>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</si>
  <si>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</si>
  <si>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</si>
  <si>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</si>
  <si>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</si>
  <si>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</si>
  <si>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</si>
  <si>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</si>
  <si>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</si>
  <si>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</si>
  <si>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</si>
  <si>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</si>
  <si>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</si>
  <si>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</si>
  <si>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</si>
  <si>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</si>
  <si>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</si>
  <si>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</si>
  <si>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</si>
  <si>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</si>
  <si>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</si>
  <si>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</si>
  <si>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</si>
  <si>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</si>
  <si>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</si>
  <si>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</si>
  <si>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</si>
  <si>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</si>
  <si>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</si>
  <si>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</si>
  <si>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</si>
  <si>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</si>
  <si>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</si>
  <si>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</si>
  <si>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</si>
  <si>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</si>
  <si>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</si>
  <si>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</si>
  <si>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</si>
  <si>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</si>
  <si>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</si>
  <si>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</si>
  <si>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</si>
  <si>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</si>
  <si>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</si>
  <si>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</si>
  <si>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</si>
  <si>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</si>
  <si>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</si>
  <si>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</si>
  <si>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</si>
  <si>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</si>
  <si>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</si>
  <si>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</si>
  <si>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</si>
  <si>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</si>
  <si>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</si>
  <si>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</si>
  <si>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</si>
  <si>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</si>
  <si>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</si>
  <si>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</si>
  <si>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</si>
  <si>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</si>
  <si>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</si>
  <si>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</si>
  <si>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</si>
  <si>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</si>
  <si>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</si>
  <si>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</si>
  <si>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</si>
  <si>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</si>
  <si>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</si>
  <si>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</si>
  <si>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</si>
  <si>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</si>
  <si>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</si>
  <si>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</si>
  <si>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</si>
  <si>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</si>
  <si>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</si>
  <si>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</si>
  <si>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</si>
  <si>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</si>
  <si>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</si>
  <si>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</si>
  <si>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</si>
  <si>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</si>
  <si>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</si>
  <si>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</si>
  <si>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</si>
  <si>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</si>
  <si>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</si>
  <si>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</si>
  <si>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</si>
  <si>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</si>
  <si>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</si>
  <si>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</si>
  <si>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</si>
  <si>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</si>
  <si>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</si>
  <si>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</si>
  <si>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</si>
  <si>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</si>
  <si>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</si>
  <si>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</si>
  <si>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</si>
  <si>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</si>
  <si>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</si>
  <si>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</si>
  <si>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</si>
  <si>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</si>
  <si>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</si>
  <si>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</si>
  <si>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</si>
  <si>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</si>
  <si>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</si>
  <si>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</si>
  <si>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</si>
  <si>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</si>
  <si>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</si>
  <si>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</si>
  <si>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</si>
  <si>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</si>
  <si>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</si>
  <si>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</si>
  <si>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</si>
  <si>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</si>
  <si>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</si>
  <si>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</si>
  <si>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</si>
  <si>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</si>
  <si>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</si>
  <si>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</si>
  <si>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</si>
  <si>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</si>
  <si>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</si>
  <si>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</si>
  <si>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</si>
  <si>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</si>
  <si>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</si>
  <si>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</si>
  <si>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</si>
  <si>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</si>
  <si>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</si>
  <si>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</si>
  <si>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</si>
  <si>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</si>
  <si>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</si>
  <si>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</si>
  <si>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</si>
  <si>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</si>
  <si>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</si>
  <si>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</si>
  <si>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</si>
  <si>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</si>
  <si>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</si>
  <si>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</si>
  <si>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</si>
  <si>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</si>
  <si>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</si>
  <si>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</si>
  <si>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</si>
  <si>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</si>
  <si>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</si>
  <si>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</si>
  <si>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</si>
  <si>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</si>
  <si>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</si>
  <si>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</si>
  <si>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</si>
  <si>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</si>
  <si>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</si>
  <si>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</si>
  <si>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</si>
  <si>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</si>
  <si>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</si>
  <si>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</si>
  <si>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</si>
  <si>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</si>
  <si>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</si>
  <si>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</si>
  <si>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</si>
  <si>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</si>
  <si>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</si>
  <si>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</si>
  <si>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</si>
  <si>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</si>
  <si>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</si>
  <si>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</si>
  <si>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</si>
  <si>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</si>
  <si>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</si>
  <si>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</si>
  <si>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</si>
  <si>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</si>
  <si>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</si>
  <si>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</si>
  <si>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</si>
  <si>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</si>
  <si>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</si>
  <si>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</si>
  <si>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</si>
  <si>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</si>
  <si>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</si>
  <si>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</si>
  <si>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</si>
  <si>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</si>
  <si>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</si>
  <si>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</si>
  <si>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</si>
  <si>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</si>
  <si>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</si>
  <si>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</si>
  <si>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</si>
  <si>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</si>
  <si>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</si>
  <si>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</si>
  <si>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</si>
  <si>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</si>
  <si>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</si>
  <si>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</si>
  <si>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</si>
  <si>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</si>
  <si>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</si>
  <si>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</si>
  <si>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</si>
  <si>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</si>
  <si>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</si>
  <si>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</si>
  <si>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</si>
  <si>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</si>
  <si>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</si>
  <si>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</si>
  <si>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</si>
  <si>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</si>
  <si>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</si>
  <si>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</si>
  <si>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</si>
  <si>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</si>
  <si>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</si>
  <si>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</si>
  <si>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</si>
  <si>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</si>
  <si>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</si>
  <si>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</si>
  <si>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</si>
  <si>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</si>
  <si>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</si>
  <si>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</si>
  <si>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</si>
  <si>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</si>
  <si>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</si>
  <si>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</si>
  <si>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</si>
  <si>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</si>
  <si>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</si>
  <si>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</si>
  <si>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</si>
  <si>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</si>
  <si>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</si>
  <si>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</si>
  <si>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</si>
  <si>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</si>
  <si>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</si>
  <si>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</si>
  <si>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</si>
  <si>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</si>
  <si>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</si>
  <si>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</si>
  <si>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</si>
  <si>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</si>
  <si>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</si>
  <si>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</si>
  <si>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</si>
  <si>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</si>
  <si>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</si>
  <si>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</si>
  <si>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</si>
  <si>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</si>
  <si>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</si>
  <si>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</si>
  <si>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</si>
  <si>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</si>
  <si>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</si>
  <si>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</si>
  <si>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</si>
  <si>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</si>
  <si>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</si>
  <si>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</si>
  <si>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</si>
  <si>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</si>
  <si>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</si>
  <si>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</si>
  <si>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</si>
  <si>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</si>
  <si>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</si>
  <si>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</si>
  <si>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</si>
  <si>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</si>
  <si>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</si>
  <si>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</si>
  <si>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</si>
  <si>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</si>
  <si>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</si>
  <si>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</si>
  <si>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</si>
  <si>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</si>
  <si>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</si>
  <si>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</si>
  <si>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</si>
  <si>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</si>
  <si>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</si>
  <si>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</si>
  <si>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</si>
  <si>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</si>
  <si>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</si>
  <si>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</si>
  <si>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</si>
  <si>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</si>
  <si>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</si>
  <si>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</si>
  <si>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</si>
  <si>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</si>
  <si>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</si>
  <si>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</si>
  <si>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</si>
  <si>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</si>
  <si>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</si>
  <si>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</si>
  <si>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</si>
  <si>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</si>
  <si>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</si>
  <si>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</si>
  <si>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</si>
  <si>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</si>
  <si>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</si>
  <si>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</si>
  <si>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</si>
  <si>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</si>
  <si>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</si>
  <si>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</si>
  <si>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</si>
  <si>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</si>
  <si>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</si>
  <si>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</si>
  <si>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</si>
  <si>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</si>
  <si>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</si>
  <si>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</si>
  <si>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</si>
  <si>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</si>
  <si>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</si>
  <si>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</si>
  <si>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</si>
  <si>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</si>
  <si>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</si>
  <si>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</si>
  <si>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</si>
  <si>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</si>
  <si>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</si>
  <si>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</si>
  <si>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</si>
  <si>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</si>
  <si>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</si>
  <si>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</si>
  <si>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</si>
  <si>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</si>
  <si>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</si>
  <si>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</si>
  <si>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</si>
  <si>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</si>
  <si>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</si>
  <si>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</si>
  <si>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</si>
  <si>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</si>
  <si>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</si>
  <si>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</si>
  <si>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</si>
  <si>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</si>
  <si>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</si>
  <si>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</si>
  <si>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</si>
  <si>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</si>
  <si>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</si>
  <si>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</si>
  <si>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</si>
  <si>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</si>
  <si>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</si>
  <si>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</si>
  <si>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</si>
  <si>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</si>
  <si>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</si>
  <si>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</si>
  <si>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</si>
  <si>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</si>
  <si>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</si>
  <si>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</si>
  <si>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</si>
  <si>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</si>
  <si>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</si>
  <si>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</si>
  <si>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</si>
  <si>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</si>
  <si>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</si>
  <si>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</si>
  <si>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</si>
  <si>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</si>
  <si>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</si>
  <si>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</si>
  <si>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</si>
  <si>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JUAN DE URABÁ</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</si>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</sst>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JUAN DE URABÁ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5659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5659</v>
      </c>
      <c r="F12" s="141"/>
      <c r="G12" s="139" t="str">
        <f>+A10</f>
        <v>SAN JUAN DE URABÁ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JUAN DE URABÁ</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22</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22</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1.2629161882893225E-2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0.253</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0.11044286495352652</v>
      </c>
      <c r="D30" s="24">
        <v>5.1686615886833515E-2</v>
      </c>
      <c r="E30" s="24">
        <v>3.0319436924742826E-2</v>
      </c>
      <c r="F30" s="24">
        <v>2.7070925825663237E-3</v>
      </c>
      <c r="G30" s="24">
        <v>2.6983270372369131E-3</v>
      </c>
      <c r="H30" s="25">
        <v>1.0672358591248667E-3</v>
      </c>
      <c r="I30" s="25">
        <v>0</v>
      </c>
      <c r="J30" s="26">
        <v>0</v>
      </c>
      <c r="K30" s="26">
        <v>0</v>
      </c>
      <c r="L30" s="26">
        <v>5.1645856980703744E-2</v>
      </c>
      <c r="M30" s="27">
        <v>1.2629161882893225E-2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255</v>
      </c>
      <c r="D39" s="39">
        <v>61</v>
      </c>
      <c r="E39" s="40">
        <v>0.23921568627450981</v>
      </c>
      <c r="F39" s="38">
        <v>251</v>
      </c>
      <c r="G39" s="39">
        <v>66</v>
      </c>
      <c r="H39" s="40">
        <v>0.26294820717131473</v>
      </c>
      <c r="I39" s="38">
        <v>263</v>
      </c>
      <c r="J39" s="39">
        <v>53</v>
      </c>
      <c r="K39" s="40">
        <v>0.20152091254752852</v>
      </c>
      <c r="L39" s="41">
        <v>281</v>
      </c>
      <c r="M39" s="42">
        <v>71</v>
      </c>
      <c r="N39" s="43">
        <v>0.253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113</v>
      </c>
      <c r="D46" s="60">
        <v>89</v>
      </c>
      <c r="E46" s="60">
        <v>56</v>
      </c>
      <c r="F46" s="60">
        <v>1</v>
      </c>
      <c r="G46" s="60">
        <v>0</v>
      </c>
      <c r="H46" s="61">
        <v>0</v>
      </c>
      <c r="I46" s="61">
        <v>0</v>
      </c>
      <c r="J46" s="62">
        <v>0</v>
      </c>
      <c r="K46" s="62">
        <v>0</v>
      </c>
      <c r="L46" s="62">
        <v>91</v>
      </c>
      <c r="M46" s="63">
        <v>22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106</v>
      </c>
      <c r="D47" s="45">
        <v>6</v>
      </c>
      <c r="E47" s="45">
        <v>0</v>
      </c>
      <c r="F47" s="45">
        <v>4</v>
      </c>
      <c r="G47" s="45">
        <v>5</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219</v>
      </c>
      <c r="D48" s="68">
        <f t="shared" ref="D48:L48" si="0">+SUM(D46:D47)</f>
        <v>95</v>
      </c>
      <c r="E48" s="68">
        <f t="shared" si="0"/>
        <v>56</v>
      </c>
      <c r="F48" s="68">
        <f t="shared" si="0"/>
        <v>5</v>
      </c>
      <c r="G48" s="68">
        <f t="shared" si="0"/>
        <v>5</v>
      </c>
      <c r="H48" s="69">
        <f t="shared" si="0"/>
        <v>2</v>
      </c>
      <c r="I48" s="69">
        <f t="shared" si="0"/>
        <v>0</v>
      </c>
      <c r="J48" s="70">
        <f t="shared" si="0"/>
        <v>0</v>
      </c>
      <c r="K48" s="70">
        <f t="shared" si="0"/>
        <v>0</v>
      </c>
      <c r="L48" s="70">
        <f t="shared" si="0"/>
        <v>91</v>
      </c>
      <c r="M48" s="71">
        <f>+SUM(M46:M47)</f>
        <v>22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202</v>
      </c>
      <c r="D53" s="60">
        <v>95</v>
      </c>
      <c r="E53" s="60">
        <v>56</v>
      </c>
      <c r="F53" s="60">
        <v>5</v>
      </c>
      <c r="G53" s="60">
        <v>5</v>
      </c>
      <c r="H53" s="61">
        <v>2</v>
      </c>
      <c r="I53" s="61">
        <v>0</v>
      </c>
      <c r="J53" s="62">
        <v>0</v>
      </c>
      <c r="K53" s="62">
        <v>0</v>
      </c>
      <c r="L53" s="62">
        <v>91</v>
      </c>
      <c r="M53" s="63">
        <v>22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17</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219</v>
      </c>
      <c r="D55" s="68">
        <f t="shared" ref="D55:M55" si="1">+SUM(D53:D54)</f>
        <v>95</v>
      </c>
      <c r="E55" s="68">
        <f t="shared" si="1"/>
        <v>56</v>
      </c>
      <c r="F55" s="68">
        <f t="shared" si="1"/>
        <v>5</v>
      </c>
      <c r="G55" s="68">
        <f t="shared" si="1"/>
        <v>5</v>
      </c>
      <c r="H55" s="69">
        <f t="shared" si="1"/>
        <v>2</v>
      </c>
      <c r="I55" s="69">
        <f t="shared" si="1"/>
        <v>0</v>
      </c>
      <c r="J55" s="70">
        <f t="shared" si="1"/>
        <v>0</v>
      </c>
      <c r="K55" s="70">
        <f t="shared" si="1"/>
        <v>0</v>
      </c>
      <c r="L55" s="70">
        <f t="shared" si="1"/>
        <v>91</v>
      </c>
      <c r="M55" s="71">
        <f t="shared" si="1"/>
        <v>22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133</v>
      </c>
      <c r="D61" s="77">
        <v>90</v>
      </c>
      <c r="E61" s="77">
        <v>10</v>
      </c>
      <c r="F61" s="77">
        <v>4</v>
      </c>
      <c r="G61" s="77">
        <v>5</v>
      </c>
      <c r="H61" s="78">
        <v>2</v>
      </c>
      <c r="I61" s="78">
        <v>0</v>
      </c>
      <c r="J61" s="79">
        <v>0</v>
      </c>
      <c r="K61" s="65">
        <v>0</v>
      </c>
      <c r="L61" s="65">
        <v>84</v>
      </c>
      <c r="M61" s="66">
        <v>22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69</v>
      </c>
      <c r="D62" s="77">
        <v>5</v>
      </c>
      <c r="E62" s="77">
        <v>46</v>
      </c>
      <c r="F62" s="77">
        <v>1</v>
      </c>
      <c r="G62" s="77">
        <v>0</v>
      </c>
      <c r="H62" s="78">
        <v>0</v>
      </c>
      <c r="I62" s="78">
        <v>0</v>
      </c>
      <c r="J62" s="79">
        <v>0</v>
      </c>
      <c r="K62" s="65">
        <v>0</v>
      </c>
      <c r="L62" s="65">
        <v>7</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17</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219</v>
      </c>
      <c r="D66" s="81">
        <f t="shared" ref="D66:M66" si="2">+SUM(D60:D65)</f>
        <v>95</v>
      </c>
      <c r="E66" s="81">
        <f t="shared" si="2"/>
        <v>56</v>
      </c>
      <c r="F66" s="81">
        <f t="shared" si="2"/>
        <v>5</v>
      </c>
      <c r="G66" s="81">
        <f t="shared" si="2"/>
        <v>5</v>
      </c>
      <c r="H66" s="82">
        <f t="shared" si="2"/>
        <v>2</v>
      </c>
      <c r="I66" s="82">
        <f t="shared" si="2"/>
        <v>0</v>
      </c>
      <c r="J66" s="83">
        <f t="shared" si="2"/>
        <v>0</v>
      </c>
      <c r="K66" s="70">
        <f t="shared" si="2"/>
        <v>0</v>
      </c>
      <c r="L66" s="70">
        <f t="shared" si="2"/>
        <v>91</v>
      </c>
      <c r="M66" s="71">
        <f t="shared" si="2"/>
        <v>22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58</v>
      </c>
      <c r="D71" s="73">
        <v>34</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v>
      </c>
      <c r="G73" s="77">
        <v>0</v>
      </c>
      <c r="H73" s="78">
        <v>0</v>
      </c>
      <c r="I73" s="78">
        <v>0</v>
      </c>
      <c r="J73" s="79">
        <v>0</v>
      </c>
      <c r="K73" s="65">
        <v>0</v>
      </c>
      <c r="L73" s="65">
        <v>7</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17</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130</v>
      </c>
      <c r="D76" s="77">
        <v>57</v>
      </c>
      <c r="E76" s="77">
        <v>22</v>
      </c>
      <c r="F76" s="77">
        <v>4</v>
      </c>
      <c r="G76" s="77">
        <v>5</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31</v>
      </c>
      <c r="D77" s="77">
        <v>4</v>
      </c>
      <c r="E77" s="77">
        <v>7</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10</v>
      </c>
      <c r="F78" s="77">
        <v>0</v>
      </c>
      <c r="G78" s="77">
        <v>0</v>
      </c>
      <c r="H78" s="78">
        <v>0</v>
      </c>
      <c r="I78" s="78">
        <v>0</v>
      </c>
      <c r="J78" s="79">
        <v>0</v>
      </c>
      <c r="K78" s="65">
        <v>0</v>
      </c>
      <c r="L78" s="65">
        <v>84</v>
      </c>
      <c r="M78" s="66">
        <v>22</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219</v>
      </c>
      <c r="D80" s="81">
        <f t="shared" ref="D80:M80" si="3">+SUM(D71:D79)</f>
        <v>95</v>
      </c>
      <c r="E80" s="81">
        <f t="shared" si="3"/>
        <v>56</v>
      </c>
      <c r="F80" s="81">
        <f t="shared" si="3"/>
        <v>5</v>
      </c>
      <c r="G80" s="81">
        <f t="shared" si="3"/>
        <v>5</v>
      </c>
      <c r="H80" s="82">
        <f t="shared" si="3"/>
        <v>2</v>
      </c>
      <c r="I80" s="82">
        <f t="shared" si="3"/>
        <v>0</v>
      </c>
      <c r="J80" s="83">
        <f t="shared" si="3"/>
        <v>0</v>
      </c>
      <c r="K80" s="70">
        <f t="shared" si="3"/>
        <v>0</v>
      </c>
      <c r="L80" s="70">
        <f t="shared" si="3"/>
        <v>91</v>
      </c>
      <c r="M80" s="71">
        <f t="shared" si="3"/>
        <v>22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7</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84</v>
      </c>
      <c r="J90" s="66">
        <v>22</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91</v>
      </c>
      <c r="J96" s="71">
        <f t="shared" si="4"/>
        <v>22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113</v>
      </c>
      <c r="D102" s="102">
        <v>89</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106</v>
      </c>
      <c r="D103" s="77">
        <v>6</v>
      </c>
      <c r="E103" s="77">
        <v>56</v>
      </c>
      <c r="F103" s="77">
        <v>4</v>
      </c>
      <c r="G103" s="77">
        <v>5</v>
      </c>
      <c r="H103" s="78">
        <v>2</v>
      </c>
      <c r="I103" s="78">
        <v>0</v>
      </c>
      <c r="J103" s="78">
        <v>0</v>
      </c>
      <c r="K103" s="65">
        <v>0</v>
      </c>
      <c r="L103" s="65">
        <v>91</v>
      </c>
      <c r="M103" s="66">
        <v>22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219</v>
      </c>
      <c r="D107" s="81">
        <f t="shared" ref="D107:M107" si="5">+SUM(D102:D106)</f>
        <v>95</v>
      </c>
      <c r="E107" s="81">
        <f t="shared" si="5"/>
        <v>56</v>
      </c>
      <c r="F107" s="81">
        <f t="shared" si="5"/>
        <v>5</v>
      </c>
      <c r="G107" s="81">
        <f t="shared" si="5"/>
        <v>5</v>
      </c>
      <c r="H107" s="82">
        <f t="shared" si="5"/>
        <v>2</v>
      </c>
      <c r="I107" s="82">
        <f t="shared" si="5"/>
        <v>0</v>
      </c>
      <c r="J107" s="82">
        <f t="shared" si="5"/>
        <v>0</v>
      </c>
      <c r="K107" s="70">
        <f t="shared" si="5"/>
        <v>0</v>
      </c>
      <c r="L107" s="70">
        <f t="shared" si="5"/>
        <v>91</v>
      </c>
      <c r="M107" s="71">
        <f t="shared" si="5"/>
        <v>22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108</v>
      </c>
      <c r="D113" s="108">
        <v>54</v>
      </c>
      <c r="E113" s="108">
        <v>17</v>
      </c>
      <c r="F113" s="108">
        <v>2</v>
      </c>
      <c r="G113" s="108">
        <v>0</v>
      </c>
      <c r="H113" s="109">
        <v>1</v>
      </c>
      <c r="I113" s="109">
        <v>0</v>
      </c>
      <c r="J113" s="97">
        <v>0</v>
      </c>
      <c r="K113" s="97">
        <v>0</v>
      </c>
      <c r="L113" s="97">
        <v>12</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111</v>
      </c>
      <c r="D114" s="77">
        <v>41</v>
      </c>
      <c r="E114" s="77">
        <v>39</v>
      </c>
      <c r="F114" s="77">
        <v>3</v>
      </c>
      <c r="G114" s="77">
        <v>5</v>
      </c>
      <c r="H114" s="78">
        <v>1</v>
      </c>
      <c r="I114" s="78">
        <v>0</v>
      </c>
      <c r="J114" s="78">
        <v>0</v>
      </c>
      <c r="K114" s="65">
        <v>0</v>
      </c>
      <c r="L114" s="65">
        <v>79</v>
      </c>
      <c r="M114" s="66">
        <v>18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219</v>
      </c>
      <c r="D116" s="81">
        <f t="shared" si="6"/>
        <v>95</v>
      </c>
      <c r="E116" s="81">
        <f t="shared" si="6"/>
        <v>56</v>
      </c>
      <c r="F116" s="81">
        <f t="shared" si="6"/>
        <v>5</v>
      </c>
      <c r="G116" s="81">
        <f t="shared" si="6"/>
        <v>5</v>
      </c>
      <c r="H116" s="82">
        <f t="shared" si="6"/>
        <v>2</v>
      </c>
      <c r="I116" s="82">
        <f t="shared" si="6"/>
        <v>0</v>
      </c>
      <c r="J116" s="82">
        <f t="shared" si="6"/>
        <v>0</v>
      </c>
      <c r="K116" s="70">
        <f t="shared" si="6"/>
        <v>0</v>
      </c>
      <c r="L116" s="70">
        <f t="shared" si="6"/>
        <v>91</v>
      </c>
      <c r="M116" s="71">
        <f t="shared" si="6"/>
        <v>22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22</v>
      </c>
      <c r="D122" s="115">
        <v>22</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22</v>
      </c>
      <c r="D127" s="118">
        <f>+SUM(D121:D126)</f>
        <v>22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12</v>
      </c>
      <c r="D133" s="77">
        <v>1</v>
      </c>
      <c r="E133" s="77">
        <v>0</v>
      </c>
      <c r="F133" s="77">
        <v>0</v>
      </c>
      <c r="G133" s="78">
        <v>1</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12</v>
      </c>
      <c r="D138" s="81">
        <f t="shared" ref="D138:I138" si="10">+SUM(D132:D137)</f>
        <v>2</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24</v>
      </c>
      <c r="E145" s="77">
        <v>13</v>
      </c>
      <c r="F145" s="77">
        <v>0</v>
      </c>
      <c r="G145" s="78">
        <v>0</v>
      </c>
      <c r="H145" s="78">
        <v>0</v>
      </c>
      <c r="I145" s="79">
        <v>0</v>
      </c>
      <c r="J145" s="78">
        <v>0</v>
      </c>
      <c r="K145" s="78">
        <v>0</v>
      </c>
      <c r="L145" s="124">
        <v>42</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12</v>
      </c>
      <c r="F146" s="77">
        <v>0</v>
      </c>
      <c r="G146" s="78">
        <v>0</v>
      </c>
      <c r="H146" s="78">
        <v>1</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24</v>
      </c>
      <c r="E150" s="81">
        <f t="shared" si="12"/>
        <v>25</v>
      </c>
      <c r="F150" s="81">
        <f t="shared" si="12"/>
        <v>0</v>
      </c>
      <c r="G150" s="82">
        <f t="shared" si="12"/>
        <v>0</v>
      </c>
      <c r="H150" s="82">
        <f t="shared" si="12"/>
        <v>1</v>
      </c>
      <c r="I150" s="83">
        <f t="shared" si="12"/>
        <v>0</v>
      </c>
      <c r="J150" s="82">
        <f>+SUM(J144:J149)</f>
        <v>0</v>
      </c>
      <c r="K150" s="82">
        <f t="shared" ref="K150" si="13">+SUM(K144:K149)</f>
        <v>0</v>
      </c>
      <c r="L150" s="127">
        <f>+SUM(L144:L149)</f>
        <v>42</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1207</v>
      </c>
      <c r="C155" s="130">
        <f>+IFERROR((VLOOKUP(A155,Hoja2!$A$2:$I$1444,4,FALSE)),"")</f>
        <v>1207</v>
      </c>
      <c r="D155" s="169" t="str">
        <f>+IFERROR((VLOOKUP(A155,Hoja2!$A$2:$I$1444,5,FALSE)),"")</f>
        <v>UNIVERSIDAD DEL TOLIMA</v>
      </c>
      <c r="E155" s="169"/>
      <c r="F155" s="169"/>
      <c r="G155" s="170"/>
      <c r="H155" s="130" t="str">
        <f>+IFERROR((VLOOKUP(A155,Hoja2!$A$2:$I$1444,6,FALSE)),"")</f>
        <v>Tolima</v>
      </c>
      <c r="I155" s="130" t="str">
        <f>+IFERROR((VLOOKUP(A155,Hoja2!$A$2:$I$1444,7,FALSE)),"")</f>
        <v>Oficial</v>
      </c>
      <c r="J155" s="249" t="str">
        <f>+IFERROR((VLOOKUP(A155,Hoja2!$A$2:$I$1444,8,FALSE)),"")</f>
        <v>Universidad</v>
      </c>
      <c r="K155" s="250"/>
      <c r="L155" s="131">
        <f>+IFERROR((VLOOKUP(A155,Hoja2!$A$2:$I$1444,9,FALSE)),"")</f>
        <v>22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fsv1wkotahiAecPZvm79M8vNWad3PyezikAPMBodEv0SFQn2w+16yRdf51L2kBjy/zP5lJMMFD0wZPXQfW6bA==" saltValue="GuZgLotRDLJV01TULxC3Y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