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BCB06B8-D25A-4D05-B808-11B0AF0B29B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<sst xmlns="http://schemas.openxmlformats.org/spreadsheetml/2006/main" count="22315" uniqueCount="444">
  <si>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</si>
  <si>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</si>
  <si>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</si>
  <si>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</si>
  <si>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</si>
  <si>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</si>
  <si>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</si>
  <si>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</si>
  <si>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</si>
  <si>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</si>
  <si>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</si>
  <si>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</si>
  <si>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</si>
  <si>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</si>
  <si>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</si>
  <si>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</si>
  <si>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</si>
  <si>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</si>
  <si>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</si>
  <si>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</si>
  <si>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</si>
  <si>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</si>
  <si>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</si>
  <si>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</si>
  <si>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</si>
  <si>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</si>
  <si>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</si>
  <si>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</si>
  <si>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</si>
  <si>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</si>
  <si>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</si>
  <si>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</si>
  <si>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</si>
  <si>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</si>
  <si>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</si>
  <si>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</si>
  <si>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</si>
  <si>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</si>
  <si>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</si>
  <si>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</si>
  <si>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</si>
  <si>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</si>
  <si>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</si>
  <si>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</si>
  <si>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</si>
  <si>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</si>
  <si>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</si>
  <si>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</si>
  <si>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</si>
  <si>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</si>
  <si>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</si>
  <si>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</si>
  <si>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</si>
  <si>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</si>
  <si>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</si>
  <si>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</si>
  <si>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</si>
  <si>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</si>
  <si>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</si>
  <si>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</si>
  <si>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</si>
  <si>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</si>
  <si>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</si>
  <si>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</si>
  <si>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</si>
  <si>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</si>
  <si>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</si>
  <si>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</si>
  <si>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</si>
  <si>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</si>
  <si>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</si>
  <si>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</si>
  <si>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</si>
  <si>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</si>
  <si>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</si>
  <si>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</si>
  <si>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</si>
  <si>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</si>
  <si>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</si>
  <si>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</si>
  <si>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</si>
  <si>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</si>
  <si>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</si>
  <si>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</si>
  <si>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</si>
  <si>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</si>
  <si>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</si>
  <si>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</si>
  <si>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</si>
  <si>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</si>
  <si>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</si>
  <si>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</si>
  <si>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</si>
  <si>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</si>
  <si>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</si>
  <si>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</si>
  <si>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</si>
  <si>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</si>
  <si>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</si>
  <si>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</si>
  <si>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</si>
  <si>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</si>
  <si>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</si>
  <si>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</si>
  <si>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</si>
  <si>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</si>
  <si>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</si>
  <si>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</si>
  <si>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</si>
  <si>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</si>
  <si>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</si>
  <si>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</si>
  <si>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</si>
  <si>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</si>
  <si>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</si>
  <si>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</si>
  <si>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</si>
  <si>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</si>
  <si>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</si>
  <si>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</si>
  <si>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</si>
  <si>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</si>
  <si>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</si>
  <si>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</si>
  <si>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</si>
  <si>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</si>
  <si>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</si>
  <si>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</si>
  <si>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</si>
  <si>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</si>
  <si>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</si>
  <si>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</si>
  <si>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</si>
  <si>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</si>
  <si>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</si>
  <si>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</si>
  <si>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</si>
  <si>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</si>
  <si>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</si>
  <si>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</si>
  <si>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</si>
  <si>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</si>
  <si>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</si>
  <si>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</si>
  <si>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</si>
  <si>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</si>
  <si>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</si>
  <si>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</si>
  <si>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</si>
  <si>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</si>
  <si>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</si>
  <si>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</si>
  <si>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</si>
  <si>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</si>
  <si>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</si>
  <si>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</si>
  <si>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</si>
  <si>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</si>
  <si>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</si>
  <si>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</si>
  <si>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</si>
  <si>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</si>
  <si>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</si>
  <si>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</si>
  <si>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</si>
  <si>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</si>
  <si>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</si>
  <si>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</si>
  <si>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</si>
  <si>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</si>
  <si>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</si>
  <si>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</si>
  <si>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</si>
  <si>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</si>
  <si>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</si>
  <si>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</si>
  <si>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</si>
  <si>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</si>
  <si>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</si>
  <si>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</si>
  <si>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</si>
  <si>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</si>
  <si>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</si>
  <si>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</si>
  <si>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</si>
  <si>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</si>
  <si>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</si>
  <si>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</si>
  <si>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</si>
  <si>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</si>
  <si>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</si>
  <si>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</si>
  <si>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</si>
  <si>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</si>
  <si>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</si>
  <si>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</si>
  <si>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</si>
  <si>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</si>
  <si>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</si>
  <si>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</si>
  <si>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</si>
  <si>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</si>
  <si>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</si>
  <si>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</si>
  <si>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</si>
  <si>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</si>
  <si>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</si>
  <si>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</si>
  <si>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</si>
  <si>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</si>
  <si>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</si>
  <si>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</si>
  <si>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</si>
  <si>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</si>
  <si>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</si>
  <si>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</si>
  <si>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</si>
  <si>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</si>
  <si>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</si>
  <si>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</si>
  <si>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</si>
  <si>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</si>
  <si>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</si>
  <si>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</si>
  <si>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</si>
  <si>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</si>
  <si>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</si>
  <si>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</si>
  <si>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</si>
  <si>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</si>
  <si>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</si>
  <si>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</si>
  <si>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</si>
  <si>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</si>
  <si>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</si>
  <si>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</si>
  <si>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</si>
  <si>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</si>
  <si>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</si>
  <si>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</si>
  <si>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</si>
  <si>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</si>
  <si>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</si>
  <si>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</si>
  <si>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</si>
  <si>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</si>
  <si>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</si>
  <si>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</si>
  <si>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</si>
  <si>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</si>
  <si>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</si>
  <si>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</si>
  <si>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</si>
  <si>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</si>
  <si>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</si>
  <si>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</si>
  <si>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</si>
  <si>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</si>
  <si>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</si>
  <si>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</si>
  <si>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</si>
  <si>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</si>
  <si>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</si>
  <si>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</si>
  <si>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</si>
  <si>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</si>
  <si>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</si>
  <si>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</si>
  <si>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</si>
  <si>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</si>
  <si>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</si>
  <si>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</si>
  <si>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</si>
  <si>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</si>
  <si>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</si>
  <si>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</si>
  <si>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</si>
  <si>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</si>
  <si>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</si>
  <si>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</si>
  <si>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</si>
  <si>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</si>
  <si>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</si>
  <si>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</si>
  <si>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</si>
  <si>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</si>
  <si>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</si>
  <si>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</si>
  <si>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</si>
  <si>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</si>
  <si>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</si>
  <si>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</si>
  <si>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</si>
  <si>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</si>
  <si>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</si>
  <si>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</si>
  <si>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</si>
  <si>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</si>
  <si>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</si>
  <si>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</si>
  <si>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</si>
  <si>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</si>
  <si>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</si>
  <si>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</si>
  <si>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</si>
  <si>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</si>
  <si>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</si>
  <si>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</si>
  <si>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</si>
  <si>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</si>
  <si>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</si>
  <si>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</si>
  <si>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</si>
  <si>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</si>
  <si>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</si>
  <si>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</si>
  <si>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</si>
  <si>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</si>
  <si>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</si>
  <si>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</si>
  <si>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</si>
  <si>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</si>
  <si>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</si>
  <si>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</si>
  <si>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</si>
  <si>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</si>
  <si>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</si>
  <si>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</si>
  <si>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</si>
  <si>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</si>
  <si>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</si>
  <si>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</si>
  <si>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</si>
  <si>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</si>
  <si>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</si>
  <si>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</si>
  <si>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</si>
  <si>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</si>
  <si>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</si>
  <si>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</si>
  <si>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</si>
  <si>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</si>
  <si>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</si>
  <si>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</si>
  <si>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</si>
  <si>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</si>
  <si>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</si>
  <si>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</si>
  <si>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</si>
  <si>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</si>
  <si>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</si>
  <si>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</si>
  <si>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</si>
  <si>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</si>
  <si>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</si>
  <si>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</si>
  <si>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</si>
  <si>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</si>
  <si>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</si>
  <si>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</si>
  <si>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</si>
  <si>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</si>
  <si>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</si>
  <si>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</si>
  <si>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</si>
  <si>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</si>
  <si>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</si>
  <si>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</si>
  <si>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</si>
  <si>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</si>
  <si>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</si>
  <si>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</si>
  <si>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</si>
  <si>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</si>
  <si>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</si>
  <si>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</si>
  <si>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</si>
  <si>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</si>
  <si>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</si>
  <si>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</si>
  <si>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</si>
  <si>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</si>
  <si>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</si>
  <si>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</si>
  <si>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</si>
  <si>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</si>
  <si>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</si>
  <si>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</si>
  <si>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</si>
  <si>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</si>
  <si>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</si>
  <si>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</si>
  <si>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</si>
  <si>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</si>
  <si>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</si>
  <si>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</si>
  <si>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</si>
  <si>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</si>
  <si>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</si>
  <si>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</si>
  <si>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</si>
  <si>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</si>
  <si>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</si>
  <si>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</si>
  <si>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</si>
  <si>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</si>
  <si>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</si>
  <si>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</si>
  <si>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</si>
  <si>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</si>
  <si>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</si>
  <si>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</si>
  <si>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</si>
  <si>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</si>
  <si>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</si>
  <si>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</si>
  <si>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</si>
  <si>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</si>
  <si>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</si>
  <si>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</si>
  <si>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</si>
  <si>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</si>
  <si>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</si>
  <si>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</si>
  <si>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</si>
  <si>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</si>
  <si>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</si>
  <si>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</si>
  <si>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</si>
  <si>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</si>
  <si>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</si>
  <si>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</si>
  <si>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</si>
  <si>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</si>
  <si>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</si>
  <si>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</si>
  <si>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</si>
  <si>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</si>
  <si>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</si>
  <si>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</si>
  <si>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</si>
  <si>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</si>
  <si>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CAICEDONIA</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</si>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</sst>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CAICEDONIA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76122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76122</v>
      </c>
      <c r="F12" s="141"/>
      <c r="G12" s="139" t="str">
        <f>+A10</f>
        <v>CAICEDONIA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CAICEDONIA</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630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630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0.27680140597539543</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0.33700000000000002</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0.23166332665330661</v>
      </c>
      <c r="D30" s="24">
        <v>0.19301097114993904</v>
      </c>
      <c r="E30" s="24">
        <v>0.25343320848938827</v>
      </c>
      <c r="F30" s="24">
        <v>0.23690878378378377</v>
      </c>
      <c r="G30" s="24">
        <v>0.21822033898305085</v>
      </c>
      <c r="H30" s="25">
        <v>0.2277825711820535</v>
      </c>
      <c r="I30" s="25">
        <v>0.24279661016949153</v>
      </c>
      <c r="J30" s="26">
        <v>0.22810764630499786</v>
      </c>
      <c r="K30" s="26">
        <v>0.2641996557659208</v>
      </c>
      <c r="L30" s="26">
        <v>0.25369886858137514</v>
      </c>
      <c r="M30" s="27">
        <v>0.27680140597539543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199</v>
      </c>
      <c r="D39" s="39">
        <v>71</v>
      </c>
      <c r="E39" s="40">
        <v>0.35678391959798994</v>
      </c>
      <c r="F39" s="38">
        <v>247</v>
      </c>
      <c r="G39" s="39">
        <v>73</v>
      </c>
      <c r="H39" s="40">
        <v>0.29554655870445345</v>
      </c>
      <c r="I39" s="38">
        <v>226</v>
      </c>
      <c r="J39" s="39">
        <v>82</v>
      </c>
      <c r="K39" s="40">
        <v>0.36283185840707965</v>
      </c>
      <c r="L39" s="41">
        <v>205</v>
      </c>
      <c r="M39" s="42">
        <v>69</v>
      </c>
      <c r="N39" s="43">
        <v>0.33700000000000002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578</v>
      </c>
      <c r="D46" s="60">
        <v>475</v>
      </c>
      <c r="E46" s="60">
        <v>609</v>
      </c>
      <c r="F46" s="60">
        <v>561</v>
      </c>
      <c r="G46" s="60">
        <v>515</v>
      </c>
      <c r="H46" s="61">
        <v>527</v>
      </c>
      <c r="I46" s="61">
        <v>573</v>
      </c>
      <c r="J46" s="62">
        <v>534</v>
      </c>
      <c r="K46" s="62">
        <v>614</v>
      </c>
      <c r="L46" s="62">
        <v>583</v>
      </c>
      <c r="M46" s="63">
        <v>630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578</v>
      </c>
      <c r="D48" s="68">
        <f t="shared" ref="D48:L48" si="0">+SUM(D46:D47)</f>
        <v>485</v>
      </c>
      <c r="E48" s="68">
        <f t="shared" si="0"/>
        <v>609</v>
      </c>
      <c r="F48" s="68">
        <f t="shared" si="0"/>
        <v>561</v>
      </c>
      <c r="G48" s="68">
        <f t="shared" si="0"/>
        <v>515</v>
      </c>
      <c r="H48" s="69">
        <f t="shared" si="0"/>
        <v>528</v>
      </c>
      <c r="I48" s="69">
        <f t="shared" si="0"/>
        <v>573</v>
      </c>
      <c r="J48" s="70">
        <f t="shared" si="0"/>
        <v>534</v>
      </c>
      <c r="K48" s="70">
        <f t="shared" si="0"/>
        <v>614</v>
      </c>
      <c r="L48" s="70">
        <f t="shared" si="0"/>
        <v>583</v>
      </c>
      <c r="M48" s="71">
        <f>+SUM(M46:M47)</f>
        <v>630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578</v>
      </c>
      <c r="D53" s="60">
        <v>475</v>
      </c>
      <c r="E53" s="60">
        <v>609</v>
      </c>
      <c r="F53" s="60">
        <v>561</v>
      </c>
      <c r="G53" s="60">
        <v>515</v>
      </c>
      <c r="H53" s="61">
        <v>528</v>
      </c>
      <c r="I53" s="61">
        <v>573</v>
      </c>
      <c r="J53" s="62">
        <v>534</v>
      </c>
      <c r="K53" s="62">
        <v>614</v>
      </c>
      <c r="L53" s="62">
        <v>583</v>
      </c>
      <c r="M53" s="63">
        <v>630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578</v>
      </c>
      <c r="D55" s="68">
        <f t="shared" ref="D55:M55" si="1">+SUM(D53:D54)</f>
        <v>485</v>
      </c>
      <c r="E55" s="68">
        <f t="shared" si="1"/>
        <v>609</v>
      </c>
      <c r="F55" s="68">
        <f t="shared" si="1"/>
        <v>561</v>
      </c>
      <c r="G55" s="68">
        <f t="shared" si="1"/>
        <v>515</v>
      </c>
      <c r="H55" s="69">
        <f t="shared" si="1"/>
        <v>528</v>
      </c>
      <c r="I55" s="69">
        <f t="shared" si="1"/>
        <v>573</v>
      </c>
      <c r="J55" s="70">
        <f t="shared" si="1"/>
        <v>534</v>
      </c>
      <c r="K55" s="70">
        <f t="shared" si="1"/>
        <v>614</v>
      </c>
      <c r="L55" s="70">
        <f t="shared" si="1"/>
        <v>583</v>
      </c>
      <c r="M55" s="71">
        <f t="shared" si="1"/>
        <v>630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166</v>
      </c>
      <c r="D61" s="77">
        <v>107</v>
      </c>
      <c r="E61" s="77">
        <v>168</v>
      </c>
      <c r="F61" s="77">
        <v>172</v>
      </c>
      <c r="G61" s="77">
        <v>145</v>
      </c>
      <c r="H61" s="78">
        <v>145</v>
      </c>
      <c r="I61" s="78">
        <v>184</v>
      </c>
      <c r="J61" s="79">
        <v>139</v>
      </c>
      <c r="K61" s="65">
        <v>198</v>
      </c>
      <c r="L61" s="65">
        <v>206</v>
      </c>
      <c r="M61" s="66">
        <v>218</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412</v>
      </c>
      <c r="D62" s="77">
        <v>368</v>
      </c>
      <c r="E62" s="77">
        <v>441</v>
      </c>
      <c r="F62" s="77">
        <v>389</v>
      </c>
      <c r="G62" s="77">
        <v>370</v>
      </c>
      <c r="H62" s="78">
        <v>382</v>
      </c>
      <c r="I62" s="78">
        <v>389</v>
      </c>
      <c r="J62" s="79">
        <v>395</v>
      </c>
      <c r="K62" s="65">
        <v>416</v>
      </c>
      <c r="L62" s="65">
        <v>377</v>
      </c>
      <c r="M62" s="66">
        <v>412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578</v>
      </c>
      <c r="D66" s="81">
        <f t="shared" ref="D66:M66" si="2">+SUM(D60:D65)</f>
        <v>485</v>
      </c>
      <c r="E66" s="81">
        <f t="shared" si="2"/>
        <v>609</v>
      </c>
      <c r="F66" s="81">
        <f t="shared" si="2"/>
        <v>561</v>
      </c>
      <c r="G66" s="81">
        <f t="shared" si="2"/>
        <v>515</v>
      </c>
      <c r="H66" s="82">
        <f t="shared" si="2"/>
        <v>528</v>
      </c>
      <c r="I66" s="82">
        <f t="shared" si="2"/>
        <v>573</v>
      </c>
      <c r="J66" s="83">
        <f t="shared" si="2"/>
        <v>534</v>
      </c>
      <c r="K66" s="70">
        <f t="shared" si="2"/>
        <v>614</v>
      </c>
      <c r="L66" s="70">
        <f t="shared" si="2"/>
        <v>583</v>
      </c>
      <c r="M66" s="71">
        <f t="shared" si="2"/>
        <v>630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106</v>
      </c>
      <c r="D71" s="73">
        <v>63</v>
      </c>
      <c r="E71" s="73">
        <v>64</v>
      </c>
      <c r="F71" s="73">
        <v>55</v>
      </c>
      <c r="G71" s="73">
        <v>55</v>
      </c>
      <c r="H71" s="74">
        <v>69</v>
      </c>
      <c r="I71" s="74">
        <v>71</v>
      </c>
      <c r="J71" s="75">
        <v>50</v>
      </c>
      <c r="K71" s="62">
        <v>63</v>
      </c>
      <c r="L71" s="62">
        <v>59</v>
      </c>
      <c r="M71" s="63">
        <v>53</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60</v>
      </c>
      <c r="D75" s="77">
        <v>51</v>
      </c>
      <c r="E75" s="77">
        <v>68</v>
      </c>
      <c r="F75" s="77">
        <v>49</v>
      </c>
      <c r="G75" s="77">
        <v>37</v>
      </c>
      <c r="H75" s="78">
        <v>22</v>
      </c>
      <c r="I75" s="78">
        <v>16</v>
      </c>
      <c r="J75" s="79">
        <v>11</v>
      </c>
      <c r="K75" s="65">
        <v>10</v>
      </c>
      <c r="L75" s="65">
        <v>6</v>
      </c>
      <c r="M75" s="66">
        <v>3</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352</v>
      </c>
      <c r="D76" s="77">
        <v>317</v>
      </c>
      <c r="E76" s="77">
        <v>402</v>
      </c>
      <c r="F76" s="77">
        <v>378</v>
      </c>
      <c r="G76" s="77">
        <v>367</v>
      </c>
      <c r="H76" s="78">
        <v>377</v>
      </c>
      <c r="I76" s="78">
        <v>420</v>
      </c>
      <c r="J76" s="79">
        <v>427</v>
      </c>
      <c r="K76" s="65">
        <v>444</v>
      </c>
      <c r="L76" s="65">
        <v>384</v>
      </c>
      <c r="M76" s="66">
        <v>429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60</v>
      </c>
      <c r="D77" s="77">
        <v>54</v>
      </c>
      <c r="E77" s="77">
        <v>75</v>
      </c>
      <c r="F77" s="77">
        <v>79</v>
      </c>
      <c r="G77" s="77">
        <v>56</v>
      </c>
      <c r="H77" s="78">
        <v>60</v>
      </c>
      <c r="I77" s="78">
        <v>66</v>
      </c>
      <c r="J77" s="79">
        <v>22</v>
      </c>
      <c r="K77" s="65">
        <v>17</v>
      </c>
      <c r="L77" s="65">
        <v>10</v>
      </c>
      <c r="M77" s="66">
        <v>145</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24</v>
      </c>
      <c r="K79" s="90">
        <v>80</v>
      </c>
      <c r="L79" s="90">
        <v>124</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578</v>
      </c>
      <c r="D80" s="81">
        <f t="shared" ref="D80:M80" si="3">+SUM(D71:D79)</f>
        <v>485</v>
      </c>
      <c r="E80" s="81">
        <f t="shared" si="3"/>
        <v>609</v>
      </c>
      <c r="F80" s="81">
        <f t="shared" si="3"/>
        <v>561</v>
      </c>
      <c r="G80" s="81">
        <f t="shared" si="3"/>
        <v>515</v>
      </c>
      <c r="H80" s="82">
        <f t="shared" si="3"/>
        <v>528</v>
      </c>
      <c r="I80" s="82">
        <f t="shared" si="3"/>
        <v>573</v>
      </c>
      <c r="J80" s="83">
        <f t="shared" si="3"/>
        <v>534</v>
      </c>
      <c r="K80" s="70">
        <f t="shared" si="3"/>
        <v>614</v>
      </c>
      <c r="L80" s="70">
        <f t="shared" si="3"/>
        <v>583</v>
      </c>
      <c r="M80" s="71">
        <f t="shared" si="3"/>
        <v>630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22</v>
      </c>
      <c r="F86" s="79">
        <v>16</v>
      </c>
      <c r="G86" s="79">
        <v>11</v>
      </c>
      <c r="H86" s="65">
        <v>10</v>
      </c>
      <c r="I86" s="65">
        <v>6</v>
      </c>
      <c r="J86" s="66">
        <v>3</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377</v>
      </c>
      <c r="F89" s="79">
        <v>420</v>
      </c>
      <c r="G89" s="79">
        <v>427</v>
      </c>
      <c r="H89" s="65">
        <v>474</v>
      </c>
      <c r="I89" s="65">
        <v>404</v>
      </c>
      <c r="J89" s="66">
        <v>429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60</v>
      </c>
      <c r="F91" s="79">
        <v>66</v>
      </c>
      <c r="G91" s="79">
        <v>46</v>
      </c>
      <c r="H91" s="65">
        <v>67</v>
      </c>
      <c r="I91" s="65">
        <v>114</v>
      </c>
      <c r="J91" s="66">
        <v>145</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69</v>
      </c>
      <c r="F93" s="79">
        <v>71</v>
      </c>
      <c r="G93" s="79">
        <v>50</v>
      </c>
      <c r="H93" s="65">
        <v>63</v>
      </c>
      <c r="I93" s="65">
        <v>59</v>
      </c>
      <c r="J93" s="66">
        <v>53</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528</v>
      </c>
      <c r="F96" s="83">
        <f t="shared" si="4"/>
        <v>573</v>
      </c>
      <c r="G96" s="83">
        <f t="shared" si="4"/>
        <v>534</v>
      </c>
      <c r="H96" s="70">
        <f t="shared" si="4"/>
        <v>614</v>
      </c>
      <c r="I96" s="70">
        <f t="shared" si="4"/>
        <v>583</v>
      </c>
      <c r="J96" s="71">
        <f t="shared" si="4"/>
        <v>630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578</v>
      </c>
      <c r="D102" s="102">
        <v>475</v>
      </c>
      <c r="E102" s="102">
        <v>609</v>
      </c>
      <c r="F102" s="102">
        <v>561</v>
      </c>
      <c r="G102" s="102">
        <v>515</v>
      </c>
      <c r="H102" s="103">
        <v>527</v>
      </c>
      <c r="I102" s="103">
        <v>573</v>
      </c>
      <c r="J102" s="103">
        <v>534</v>
      </c>
      <c r="K102" s="97">
        <v>614</v>
      </c>
      <c r="L102" s="97">
        <v>583</v>
      </c>
      <c r="M102" s="98">
        <v>627</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10</v>
      </c>
      <c r="E103" s="77">
        <v>0</v>
      </c>
      <c r="F103" s="77">
        <v>0</v>
      </c>
      <c r="G103" s="77">
        <v>0</v>
      </c>
      <c r="H103" s="78">
        <v>1</v>
      </c>
      <c r="I103" s="78">
        <v>0</v>
      </c>
      <c r="J103" s="78">
        <v>0</v>
      </c>
      <c r="K103" s="65">
        <v>0</v>
      </c>
      <c r="L103" s="65">
        <v>0</v>
      </c>
      <c r="M103" s="66">
        <v>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578</v>
      </c>
      <c r="D107" s="81">
        <f t="shared" ref="D107:M107" si="5">+SUM(D102:D106)</f>
        <v>485</v>
      </c>
      <c r="E107" s="81">
        <f t="shared" si="5"/>
        <v>609</v>
      </c>
      <c r="F107" s="81">
        <f t="shared" si="5"/>
        <v>561</v>
      </c>
      <c r="G107" s="81">
        <f t="shared" si="5"/>
        <v>515</v>
      </c>
      <c r="H107" s="82">
        <f t="shared" si="5"/>
        <v>528</v>
      </c>
      <c r="I107" s="82">
        <f t="shared" si="5"/>
        <v>573</v>
      </c>
      <c r="J107" s="82">
        <f t="shared" si="5"/>
        <v>534</v>
      </c>
      <c r="K107" s="70">
        <f t="shared" si="5"/>
        <v>614</v>
      </c>
      <c r="L107" s="70">
        <f t="shared" si="5"/>
        <v>583</v>
      </c>
      <c r="M107" s="71">
        <f t="shared" si="5"/>
        <v>630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270</v>
      </c>
      <c r="D113" s="108">
        <v>216</v>
      </c>
      <c r="E113" s="108">
        <v>268</v>
      </c>
      <c r="F113" s="108">
        <v>241</v>
      </c>
      <c r="G113" s="108">
        <v>227</v>
      </c>
      <c r="H113" s="109">
        <v>243</v>
      </c>
      <c r="I113" s="109">
        <v>250</v>
      </c>
      <c r="J113" s="97">
        <v>222</v>
      </c>
      <c r="K113" s="97">
        <v>261</v>
      </c>
      <c r="L113" s="97">
        <v>273</v>
      </c>
      <c r="M113" s="98">
        <v>295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308</v>
      </c>
      <c r="D114" s="77">
        <v>269</v>
      </c>
      <c r="E114" s="77">
        <v>341</v>
      </c>
      <c r="F114" s="77">
        <v>320</v>
      </c>
      <c r="G114" s="77">
        <v>288</v>
      </c>
      <c r="H114" s="78">
        <v>285</v>
      </c>
      <c r="I114" s="78">
        <v>323</v>
      </c>
      <c r="J114" s="78">
        <v>312</v>
      </c>
      <c r="K114" s="65">
        <v>353</v>
      </c>
      <c r="L114" s="65">
        <v>310</v>
      </c>
      <c r="M114" s="66">
        <v>335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578</v>
      </c>
      <c r="D116" s="81">
        <f t="shared" si="6"/>
        <v>485</v>
      </c>
      <c r="E116" s="81">
        <f t="shared" si="6"/>
        <v>609</v>
      </c>
      <c r="F116" s="81">
        <f t="shared" si="6"/>
        <v>561</v>
      </c>
      <c r="G116" s="81">
        <f t="shared" si="6"/>
        <v>515</v>
      </c>
      <c r="H116" s="82">
        <f t="shared" si="6"/>
        <v>528</v>
      </c>
      <c r="I116" s="82">
        <f t="shared" si="6"/>
        <v>573</v>
      </c>
      <c r="J116" s="82">
        <f t="shared" si="6"/>
        <v>534</v>
      </c>
      <c r="K116" s="70">
        <f t="shared" si="6"/>
        <v>614</v>
      </c>
      <c r="L116" s="70">
        <f t="shared" si="6"/>
        <v>583</v>
      </c>
      <c r="M116" s="71">
        <f t="shared" si="6"/>
        <v>630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218</v>
      </c>
      <c r="D122" s="115">
        <v>218</v>
      </c>
      <c r="E122" s="116">
        <f t="shared" ref="E122:E126" si="8">+IF(OR(C122=0,C122="-"),"",(D122/C122))</f>
        <v>1</v>
      </c>
      <c r="F122" s="137"/>
      <c r="G122" s="241" t="s">
        <v>50</v>
      </c>
      <c r="H122" s="243"/>
      <c r="I122" s="117">
        <v>3</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412</v>
      </c>
      <c r="D123" s="115">
        <v>412</v>
      </c>
      <c r="E123" s="116">
        <f t="shared" si="8"/>
        <v>1</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630</v>
      </c>
      <c r="D127" s="118">
        <f>+SUM(D121:D126)</f>
        <v>630</v>
      </c>
      <c r="E127" s="119">
        <f t="shared" ref="E127" si="9">+IF(C127=0,"",(D127/C127))</f>
        <v>1</v>
      </c>
      <c r="F127" s="137"/>
      <c r="G127" s="246" t="s">
        <v>41</v>
      </c>
      <c r="H127" s="248"/>
      <c r="I127" s="120">
        <f>+SUM(I121:I126)</f>
        <v>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48</v>
      </c>
      <c r="D133" s="77">
        <v>50</v>
      </c>
      <c r="E133" s="77">
        <v>83</v>
      </c>
      <c r="F133" s="77">
        <v>73</v>
      </c>
      <c r="G133" s="78">
        <v>20</v>
      </c>
      <c r="H133" s="78">
        <v>70</v>
      </c>
      <c r="I133" s="79">
        <v>100</v>
      </c>
      <c r="J133" s="78">
        <v>50</v>
      </c>
      <c r="K133" s="78">
        <v>110</v>
      </c>
      <c r="L133" s="124">
        <v>89</v>
      </c>
      <c r="M133" s="125">
        <v>60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104</v>
      </c>
      <c r="D134" s="77">
        <v>29</v>
      </c>
      <c r="E134" s="77">
        <v>92</v>
      </c>
      <c r="F134" s="77">
        <v>65</v>
      </c>
      <c r="G134" s="78">
        <v>72</v>
      </c>
      <c r="H134" s="78">
        <v>90</v>
      </c>
      <c r="I134" s="79">
        <v>86</v>
      </c>
      <c r="J134" s="78">
        <v>68</v>
      </c>
      <c r="K134" s="78">
        <v>117</v>
      </c>
      <c r="L134" s="124">
        <v>69</v>
      </c>
      <c r="M134" s="125">
        <v>60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10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152</v>
      </c>
      <c r="D138" s="81">
        <f t="shared" ref="D138:I138" si="10">+SUM(D132:D137)</f>
        <v>89</v>
      </c>
      <c r="E138" s="81">
        <f t="shared" si="10"/>
        <v>175</v>
      </c>
      <c r="F138" s="81">
        <f t="shared" si="10"/>
        <v>138</v>
      </c>
      <c r="G138" s="82">
        <f t="shared" si="10"/>
        <v>92</v>
      </c>
      <c r="H138" s="82">
        <f t="shared" si="10"/>
        <v>160</v>
      </c>
      <c r="I138" s="83">
        <f t="shared" si="10"/>
        <v>186</v>
      </c>
      <c r="J138" s="82">
        <f>+SUM(J132:J137)</f>
        <v>118</v>
      </c>
      <c r="K138" s="82">
        <f t="shared" ref="K138" si="11">+SUM(K132:K137)</f>
        <v>227</v>
      </c>
      <c r="L138" s="127">
        <f>+SUM(L132:L137)</f>
        <v>159</v>
      </c>
      <c r="M138" s="128">
        <f>+SUM(M132:M137)</f>
        <v>120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3</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73</v>
      </c>
      <c r="D145" s="77">
        <v>52</v>
      </c>
      <c r="E145" s="77">
        <v>22</v>
      </c>
      <c r="F145" s="77">
        <v>23</v>
      </c>
      <c r="G145" s="78">
        <v>32</v>
      </c>
      <c r="H145" s="78">
        <v>35</v>
      </c>
      <c r="I145" s="79">
        <v>23</v>
      </c>
      <c r="J145" s="78">
        <v>26</v>
      </c>
      <c r="K145" s="78">
        <v>26</v>
      </c>
      <c r="L145" s="124">
        <v>27</v>
      </c>
      <c r="M145" s="125">
        <v>24</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31</v>
      </c>
      <c r="D146" s="77">
        <v>21</v>
      </c>
      <c r="E146" s="77">
        <v>39</v>
      </c>
      <c r="F146" s="77">
        <v>49</v>
      </c>
      <c r="G146" s="78">
        <v>78</v>
      </c>
      <c r="H146" s="78">
        <v>44</v>
      </c>
      <c r="I146" s="79">
        <v>9</v>
      </c>
      <c r="J146" s="78">
        <v>46</v>
      </c>
      <c r="K146" s="78">
        <v>66</v>
      </c>
      <c r="L146" s="124">
        <v>38</v>
      </c>
      <c r="M146" s="125">
        <v>43</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107</v>
      </c>
      <c r="D150" s="81">
        <f t="shared" ref="D150:I150" si="12">+SUM(D144:D149)</f>
        <v>73</v>
      </c>
      <c r="E150" s="81">
        <f t="shared" si="12"/>
        <v>63</v>
      </c>
      <c r="F150" s="81">
        <f t="shared" si="12"/>
        <v>72</v>
      </c>
      <c r="G150" s="82">
        <f t="shared" si="12"/>
        <v>110</v>
      </c>
      <c r="H150" s="82">
        <f t="shared" si="12"/>
        <v>79</v>
      </c>
      <c r="I150" s="83">
        <f t="shared" si="12"/>
        <v>32</v>
      </c>
      <c r="J150" s="82">
        <f>+SUM(J144:J149)</f>
        <v>72</v>
      </c>
      <c r="K150" s="82">
        <f t="shared" ref="K150" si="13">+SUM(K144:K149)</f>
        <v>92</v>
      </c>
      <c r="L150" s="127">
        <f>+SUM(L144:L149)</f>
        <v>65</v>
      </c>
      <c r="M150" s="128">
        <f>+SUM(M144:M149)</f>
        <v>67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1203</v>
      </c>
      <c r="C155" s="130">
        <f>+IFERROR((VLOOKUP(A155,Hoja2!$A$2:$I$1444,4,FALSE)),"")</f>
        <v>1203</v>
      </c>
      <c r="D155" s="169" t="str">
        <f>+IFERROR((VLOOKUP(A155,Hoja2!$A$2:$I$1444,5,FALSE)),"")</f>
        <v>UNIVERSIDAD DEL VALLE</v>
      </c>
      <c r="E155" s="169"/>
      <c r="F155" s="169"/>
      <c r="G155" s="170"/>
      <c r="H155" s="130" t="str">
        <f>+IFERROR((VLOOKUP(A155,Hoja2!$A$2:$I$1444,6,FALSE)),"")</f>
        <v>Valle del Cauca</v>
      </c>
      <c r="I155" s="130" t="str">
        <f>+IFERROR((VLOOKUP(A155,Hoja2!$A$2:$I$1444,7,FALSE)),"")</f>
        <v>Oficial</v>
      </c>
      <c r="J155" s="249" t="str">
        <f>+IFERROR((VLOOKUP(A155,Hoja2!$A$2:$I$1444,8,FALSE)),"")</f>
        <v>Universidad</v>
      </c>
      <c r="K155" s="250"/>
      <c r="L155" s="131">
        <f>+IFERROR((VLOOKUP(A155,Hoja2!$A$2:$I$1444,9,FALSE)),"")</f>
        <v>627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630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F6vZP46CUqfNhjAaXeXZK0KTeEonHcdRuOfJzIJy1Gor+WGR3eZxr7unwMcLuNxvtr3tMh8X23LCBYiNaBuWg==" saltValue="OEq3mMSC5s+ajySMSUt4N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