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2797FB5-12C2-4C2D-9051-0A5EF79BE60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<sst xmlns="http://schemas.openxmlformats.org/spreadsheetml/2006/main" count="22315" uniqueCount="444">
  <si>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</si>
  <si>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</si>
  <si>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</si>
  <si>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</si>
  <si>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</si>
  <si>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</si>
  <si>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</si>
  <si>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</si>
  <si>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</si>
  <si>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</si>
  <si>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</si>
  <si>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</si>
  <si>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</si>
  <si>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</si>
  <si>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</si>
  <si>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</si>
  <si>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</si>
  <si>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</si>
  <si>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</si>
  <si>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</si>
  <si>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</si>
  <si>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</si>
  <si>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</si>
  <si>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</si>
  <si>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</si>
  <si>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</si>
  <si>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</si>
  <si>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</si>
  <si>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</si>
  <si>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</si>
  <si>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</si>
  <si>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</si>
  <si>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</si>
  <si>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</si>
  <si>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</si>
  <si>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</si>
  <si>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</si>
  <si>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</si>
  <si>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</si>
  <si>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</si>
  <si>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</si>
  <si>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</si>
  <si>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</si>
  <si>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</si>
  <si>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</si>
  <si>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</si>
  <si>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</si>
  <si>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</si>
  <si>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</si>
  <si>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</si>
  <si>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</si>
  <si>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</si>
  <si>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</si>
  <si>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</si>
  <si>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</si>
  <si>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</si>
  <si>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</si>
  <si>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</si>
  <si>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</si>
  <si>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</si>
  <si>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</si>
  <si>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</si>
  <si>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</si>
  <si>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</si>
  <si>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</si>
  <si>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</si>
  <si>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</si>
  <si>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</si>
  <si>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</si>
  <si>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</si>
  <si>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</si>
  <si>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</si>
  <si>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</si>
  <si>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</si>
  <si>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</si>
  <si>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</si>
  <si>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</si>
  <si>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</si>
  <si>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</si>
  <si>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</si>
  <si>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</si>
  <si>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</si>
  <si>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</si>
  <si>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</si>
  <si>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</si>
  <si>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</si>
  <si>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</si>
  <si>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</si>
  <si>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</si>
  <si>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</si>
  <si>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</si>
  <si>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</si>
  <si>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</si>
  <si>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</si>
  <si>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</si>
  <si>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</si>
  <si>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</si>
  <si>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</si>
  <si>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</si>
  <si>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</si>
  <si>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</si>
  <si>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</si>
  <si>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</si>
  <si>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</si>
  <si>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</si>
  <si>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</si>
  <si>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</si>
  <si>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</si>
  <si>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</si>
  <si>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</si>
  <si>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</si>
  <si>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</si>
  <si>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</si>
  <si>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</si>
  <si>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</si>
  <si>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</si>
  <si>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</si>
  <si>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</si>
  <si>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</si>
  <si>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</si>
  <si>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</si>
  <si>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</si>
  <si>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</si>
  <si>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</si>
  <si>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</si>
  <si>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</si>
  <si>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</si>
  <si>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</si>
  <si>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</si>
  <si>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</si>
  <si>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</si>
  <si>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</si>
  <si>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</si>
  <si>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</si>
  <si>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</si>
  <si>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</si>
  <si>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</si>
  <si>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</si>
  <si>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</si>
  <si>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</si>
  <si>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</si>
  <si>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</si>
  <si>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</si>
  <si>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</si>
  <si>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</si>
  <si>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</si>
  <si>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</si>
  <si>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</si>
  <si>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</si>
  <si>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</si>
  <si>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</si>
  <si>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</si>
  <si>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</si>
  <si>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</si>
  <si>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</si>
  <si>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</si>
  <si>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</si>
  <si>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</si>
  <si>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</si>
  <si>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</si>
  <si>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</si>
  <si>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</si>
  <si>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</si>
  <si>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</si>
  <si>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</si>
  <si>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</si>
  <si>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</si>
  <si>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</si>
  <si>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</si>
  <si>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</si>
  <si>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</si>
  <si>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</si>
  <si>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</si>
  <si>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</si>
  <si>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</si>
  <si>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</si>
  <si>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</si>
  <si>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</si>
  <si>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</si>
  <si>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</si>
  <si>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</si>
  <si>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</si>
  <si>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</si>
  <si>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</si>
  <si>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</si>
  <si>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</si>
  <si>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</si>
  <si>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</si>
  <si>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</si>
  <si>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</si>
  <si>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</si>
  <si>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</si>
  <si>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</si>
  <si>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</si>
  <si>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</si>
  <si>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</si>
  <si>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</si>
  <si>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</si>
  <si>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</si>
  <si>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</si>
  <si>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</si>
  <si>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</si>
  <si>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</si>
  <si>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</si>
  <si>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</si>
  <si>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</si>
  <si>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</si>
  <si>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</si>
  <si>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</si>
  <si>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</si>
  <si>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</si>
  <si>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</si>
  <si>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</si>
  <si>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</si>
  <si>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</si>
  <si>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</si>
  <si>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</si>
  <si>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</si>
  <si>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</si>
  <si>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</si>
  <si>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</si>
  <si>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</si>
  <si>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</si>
  <si>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</si>
  <si>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</si>
  <si>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</si>
  <si>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</si>
  <si>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</si>
  <si>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</si>
  <si>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</si>
  <si>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</si>
  <si>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</si>
  <si>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</si>
  <si>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</si>
  <si>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</si>
  <si>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</si>
  <si>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</si>
  <si>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</si>
  <si>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</si>
  <si>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</si>
  <si>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</si>
  <si>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</si>
  <si>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</si>
  <si>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</si>
  <si>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</si>
  <si>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</si>
  <si>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</si>
  <si>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</si>
  <si>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</si>
  <si>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</si>
  <si>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</si>
  <si>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</si>
  <si>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</si>
  <si>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</si>
  <si>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</si>
  <si>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</si>
  <si>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</si>
  <si>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</si>
  <si>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</si>
  <si>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</si>
  <si>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</si>
  <si>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</si>
  <si>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</si>
  <si>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</si>
  <si>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</si>
  <si>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</si>
  <si>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</si>
  <si>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</si>
  <si>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</si>
  <si>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</si>
  <si>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</si>
  <si>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</si>
  <si>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</si>
  <si>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</si>
  <si>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</si>
  <si>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</si>
  <si>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</si>
  <si>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</si>
  <si>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</si>
  <si>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</si>
  <si>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</si>
  <si>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</si>
  <si>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</si>
  <si>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</si>
  <si>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</si>
  <si>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</si>
  <si>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</si>
  <si>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</si>
  <si>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</si>
  <si>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</si>
  <si>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</si>
  <si>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</si>
  <si>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</si>
  <si>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</si>
  <si>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</si>
  <si>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</si>
  <si>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</si>
  <si>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</si>
  <si>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</si>
  <si>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</si>
  <si>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</si>
  <si>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</si>
  <si>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</si>
  <si>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</si>
  <si>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</si>
  <si>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</si>
  <si>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</si>
  <si>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</si>
  <si>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</si>
  <si>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</si>
  <si>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</si>
  <si>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</si>
  <si>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</si>
  <si>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</si>
  <si>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</si>
  <si>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</si>
  <si>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</si>
  <si>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</si>
  <si>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</si>
  <si>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</si>
  <si>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</si>
  <si>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</si>
  <si>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</si>
  <si>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</si>
  <si>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</si>
  <si>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</si>
  <si>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</si>
  <si>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</si>
  <si>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</si>
  <si>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</si>
  <si>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</si>
  <si>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</si>
  <si>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</si>
  <si>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</si>
  <si>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</si>
  <si>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</si>
  <si>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</si>
  <si>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</si>
  <si>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</si>
  <si>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</si>
  <si>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</si>
  <si>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</si>
  <si>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</si>
  <si>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</si>
  <si>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</si>
  <si>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</si>
  <si>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</si>
  <si>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</si>
  <si>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</si>
  <si>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</si>
  <si>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</si>
  <si>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</si>
  <si>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</si>
  <si>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</si>
  <si>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</si>
  <si>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</si>
  <si>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</si>
  <si>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</si>
  <si>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</si>
  <si>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</si>
  <si>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</si>
  <si>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</si>
  <si>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</si>
  <si>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</si>
  <si>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</si>
  <si>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</si>
  <si>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</si>
  <si>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</si>
  <si>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</si>
  <si>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</si>
  <si>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</si>
  <si>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</si>
  <si>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</si>
  <si>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</si>
  <si>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</si>
  <si>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</si>
  <si>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</si>
  <si>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</si>
  <si>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</si>
  <si>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</si>
  <si>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</si>
  <si>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</si>
  <si>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</si>
  <si>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</si>
  <si>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</si>
  <si>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</si>
  <si>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</si>
  <si>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</si>
  <si>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</si>
  <si>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</si>
  <si>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</si>
  <si>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</si>
  <si>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</si>
  <si>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</si>
  <si>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</si>
  <si>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</si>
  <si>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</si>
  <si>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</si>
  <si>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</si>
  <si>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</si>
  <si>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</si>
  <si>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</si>
  <si>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</si>
  <si>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</si>
  <si>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</si>
  <si>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</si>
  <si>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</si>
  <si>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</si>
  <si>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</si>
  <si>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</si>
  <si>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</si>
  <si>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</si>
  <si>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</si>
  <si>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</si>
  <si>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</si>
  <si>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</si>
  <si>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</si>
  <si>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</si>
  <si>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</si>
  <si>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</si>
  <si>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</si>
  <si>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</si>
  <si>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</si>
  <si>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</si>
  <si>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</si>
  <si>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</si>
  <si>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</si>
  <si>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</si>
  <si>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</si>
  <si>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</si>
  <si>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</si>
  <si>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</si>
  <si>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</si>
  <si>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</si>
  <si>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</si>
  <si>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</si>
  <si>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</si>
  <si>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</si>
  <si>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</si>
  <si>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</si>
  <si>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</si>
  <si>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</si>
  <si>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CARTAGENA DEL CHAIRÁ</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</si>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</sst>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CARTAGENA DEL CHAIRÁ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18150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18150</v>
      </c>
      <c r="F12" s="141"/>
      <c r="G12" s="139" t="str">
        <f>+A10</f>
        <v>CARTAGENA DEL CHAIRÁ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CARTAGENA DEL CHAIRÁ</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2.7519779841761265E-3</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1.3933121019108281E-2</v>
      </c>
      <c r="D30" s="24">
        <v>8.9913995308835027E-3</v>
      </c>
      <c r="E30" s="24">
        <v>6.1514801999231067E-3</v>
      </c>
      <c r="F30" s="24">
        <v>6.8052930056710778E-3</v>
      </c>
      <c r="G30" s="24">
        <v>0</v>
      </c>
      <c r="H30" s="25">
        <v>1.4130434782608696E-2</v>
      </c>
      <c r="I30" s="25">
        <v>7.4100211714890618E-3</v>
      </c>
      <c r="J30" s="26">
        <v>6.9372181755116202E-3</v>
      </c>
      <c r="K30" s="26">
        <v>4.8375950241879755E-3</v>
      </c>
      <c r="L30" s="26">
        <v>6.8870523415977963E-3</v>
      </c>
      <c r="M30" s="27">
        <v>2.7519779841761265E-3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153</v>
      </c>
      <c r="D39" s="39">
        <v>32</v>
      </c>
      <c r="E39" s="40">
        <v>0.20915032679738563</v>
      </c>
      <c r="F39" s="38">
        <v>190</v>
      </c>
      <c r="G39" s="39">
        <v>47</v>
      </c>
      <c r="H39" s="40">
        <v>0.24736842105263157</v>
      </c>
      <c r="I39" s="38">
        <v>181</v>
      </c>
      <c r="J39" s="39">
        <v>46</v>
      </c>
      <c r="K39" s="40">
        <v>0.2541436464088398</v>
      </c>
      <c r="L39" s="41">
        <v>200</v>
      </c>
      <c r="M39" s="42">
        <v>70</v>
      </c>
      <c r="N39" s="43">
        <v>0.35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36</v>
      </c>
      <c r="I46" s="61">
        <v>21</v>
      </c>
      <c r="J46" s="62">
        <v>20</v>
      </c>
      <c r="K46" s="62">
        <v>14</v>
      </c>
      <c r="L46" s="62">
        <v>20</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35</v>
      </c>
      <c r="D47" s="45">
        <v>23</v>
      </c>
      <c r="E47" s="45">
        <v>16</v>
      </c>
      <c r="F47" s="45">
        <v>18</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35</v>
      </c>
      <c r="D48" s="68">
        <f t="shared" ref="D48:L48" si="0">+SUM(D46:D47)</f>
        <v>23</v>
      </c>
      <c r="E48" s="68">
        <f t="shared" si="0"/>
        <v>16</v>
      </c>
      <c r="F48" s="68">
        <f t="shared" si="0"/>
        <v>18</v>
      </c>
      <c r="G48" s="68">
        <f t="shared" si="0"/>
        <v>0</v>
      </c>
      <c r="H48" s="69">
        <f t="shared" si="0"/>
        <v>39</v>
      </c>
      <c r="I48" s="69">
        <f t="shared" si="0"/>
        <v>21</v>
      </c>
      <c r="J48" s="70">
        <f t="shared" si="0"/>
        <v>20</v>
      </c>
      <c r="K48" s="70">
        <f t="shared" si="0"/>
        <v>14</v>
      </c>
      <c r="L48" s="70">
        <f t="shared" si="0"/>
        <v>20</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35</v>
      </c>
      <c r="D53" s="60">
        <v>23</v>
      </c>
      <c r="E53" s="60">
        <v>16</v>
      </c>
      <c r="F53" s="60">
        <v>18</v>
      </c>
      <c r="G53" s="60">
        <v>0</v>
      </c>
      <c r="H53" s="61">
        <v>39</v>
      </c>
      <c r="I53" s="61">
        <v>21</v>
      </c>
      <c r="J53" s="62">
        <v>20</v>
      </c>
      <c r="K53" s="62">
        <v>14</v>
      </c>
      <c r="L53" s="62">
        <v>20</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35</v>
      </c>
      <c r="D55" s="68">
        <f t="shared" ref="D55:M55" si="1">+SUM(D53:D54)</f>
        <v>23</v>
      </c>
      <c r="E55" s="68">
        <f t="shared" si="1"/>
        <v>16</v>
      </c>
      <c r="F55" s="68">
        <f t="shared" si="1"/>
        <v>18</v>
      </c>
      <c r="G55" s="68">
        <f t="shared" si="1"/>
        <v>0</v>
      </c>
      <c r="H55" s="69">
        <f t="shared" si="1"/>
        <v>39</v>
      </c>
      <c r="I55" s="69">
        <f t="shared" si="1"/>
        <v>21</v>
      </c>
      <c r="J55" s="70">
        <f t="shared" si="1"/>
        <v>20</v>
      </c>
      <c r="K55" s="70">
        <f t="shared" si="1"/>
        <v>14</v>
      </c>
      <c r="L55" s="70">
        <f t="shared" si="1"/>
        <v>20</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28</v>
      </c>
      <c r="D60" s="73">
        <v>17</v>
      </c>
      <c r="E60" s="73">
        <v>3</v>
      </c>
      <c r="F60" s="73">
        <v>4</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v>
      </c>
      <c r="D61" s="77">
        <v>6</v>
      </c>
      <c r="E61" s="77">
        <v>12</v>
      </c>
      <c r="F61" s="77">
        <v>11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3</v>
      </c>
      <c r="G62" s="77">
        <v>0</v>
      </c>
      <c r="H62" s="78">
        <v>36</v>
      </c>
      <c r="I62" s="78">
        <v>21</v>
      </c>
      <c r="J62" s="79">
        <v>20</v>
      </c>
      <c r="K62" s="65">
        <v>14</v>
      </c>
      <c r="L62" s="65">
        <v>20</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35</v>
      </c>
      <c r="D66" s="81">
        <f t="shared" ref="D66:M66" si="2">+SUM(D60:D65)</f>
        <v>23</v>
      </c>
      <c r="E66" s="81">
        <f t="shared" si="2"/>
        <v>16</v>
      </c>
      <c r="F66" s="81">
        <f t="shared" si="2"/>
        <v>18</v>
      </c>
      <c r="G66" s="81">
        <f t="shared" si="2"/>
        <v>0</v>
      </c>
      <c r="H66" s="82">
        <f t="shared" si="2"/>
        <v>39</v>
      </c>
      <c r="I66" s="82">
        <f t="shared" si="2"/>
        <v>21</v>
      </c>
      <c r="J66" s="83">
        <f t="shared" si="2"/>
        <v>20</v>
      </c>
      <c r="K66" s="70">
        <f t="shared" si="2"/>
        <v>14</v>
      </c>
      <c r="L66" s="70">
        <f t="shared" si="2"/>
        <v>20</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17</v>
      </c>
      <c r="D75" s="77">
        <v>13</v>
      </c>
      <c r="E75" s="77">
        <v>1</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v>
      </c>
      <c r="D76" s="77">
        <v>10</v>
      </c>
      <c r="E76" s="77">
        <v>15</v>
      </c>
      <c r="F76" s="77">
        <v>18</v>
      </c>
      <c r="G76" s="77">
        <v>0</v>
      </c>
      <c r="H76" s="78">
        <v>39</v>
      </c>
      <c r="I76" s="78">
        <v>21</v>
      </c>
      <c r="J76" s="79">
        <v>20</v>
      </c>
      <c r="K76" s="65">
        <v>14</v>
      </c>
      <c r="L76" s="65">
        <v>20</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35</v>
      </c>
      <c r="D80" s="81">
        <f t="shared" ref="D80:M80" si="3">+SUM(D71:D79)</f>
        <v>23</v>
      </c>
      <c r="E80" s="81">
        <f t="shared" si="3"/>
        <v>16</v>
      </c>
      <c r="F80" s="81">
        <f t="shared" si="3"/>
        <v>18</v>
      </c>
      <c r="G80" s="81">
        <f t="shared" si="3"/>
        <v>0</v>
      </c>
      <c r="H80" s="82">
        <f t="shared" si="3"/>
        <v>39</v>
      </c>
      <c r="I80" s="82">
        <f t="shared" si="3"/>
        <v>21</v>
      </c>
      <c r="J80" s="83">
        <f t="shared" si="3"/>
        <v>20</v>
      </c>
      <c r="K80" s="70">
        <f t="shared" si="3"/>
        <v>14</v>
      </c>
      <c r="L80" s="70">
        <f t="shared" si="3"/>
        <v>20</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39</v>
      </c>
      <c r="F89" s="79">
        <v>21</v>
      </c>
      <c r="G89" s="79">
        <v>20</v>
      </c>
      <c r="H89" s="65">
        <v>14</v>
      </c>
      <c r="I89" s="65">
        <v>20</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39</v>
      </c>
      <c r="F96" s="83">
        <f t="shared" si="4"/>
        <v>21</v>
      </c>
      <c r="G96" s="83">
        <f t="shared" si="4"/>
        <v>20</v>
      </c>
      <c r="H96" s="70">
        <f t="shared" si="4"/>
        <v>14</v>
      </c>
      <c r="I96" s="70">
        <f t="shared" si="4"/>
        <v>20</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35</v>
      </c>
      <c r="D103" s="77">
        <v>23</v>
      </c>
      <c r="E103" s="77">
        <v>16</v>
      </c>
      <c r="F103" s="77">
        <v>18</v>
      </c>
      <c r="G103" s="77">
        <v>0</v>
      </c>
      <c r="H103" s="78">
        <v>39</v>
      </c>
      <c r="I103" s="78">
        <v>21</v>
      </c>
      <c r="J103" s="78">
        <v>20</v>
      </c>
      <c r="K103" s="65">
        <v>14</v>
      </c>
      <c r="L103" s="65">
        <v>20</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35</v>
      </c>
      <c r="D107" s="81">
        <f t="shared" ref="D107:M107" si="5">+SUM(D102:D106)</f>
        <v>23</v>
      </c>
      <c r="E107" s="81">
        <f t="shared" si="5"/>
        <v>16</v>
      </c>
      <c r="F107" s="81">
        <f t="shared" si="5"/>
        <v>18</v>
      </c>
      <c r="G107" s="81">
        <f t="shared" si="5"/>
        <v>0</v>
      </c>
      <c r="H107" s="82">
        <f t="shared" si="5"/>
        <v>39</v>
      </c>
      <c r="I107" s="82">
        <f t="shared" si="5"/>
        <v>21</v>
      </c>
      <c r="J107" s="82">
        <f t="shared" si="5"/>
        <v>20</v>
      </c>
      <c r="K107" s="70">
        <f t="shared" si="5"/>
        <v>14</v>
      </c>
      <c r="L107" s="70">
        <f t="shared" si="5"/>
        <v>20</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6</v>
      </c>
      <c r="E113" s="108">
        <v>3</v>
      </c>
      <c r="F113" s="108">
        <v>6</v>
      </c>
      <c r="G113" s="108">
        <v>0</v>
      </c>
      <c r="H113" s="109">
        <v>14</v>
      </c>
      <c r="I113" s="109">
        <v>7</v>
      </c>
      <c r="J113" s="97">
        <v>7</v>
      </c>
      <c r="K113" s="97">
        <v>6</v>
      </c>
      <c r="L113" s="97">
        <v>8</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17</v>
      </c>
      <c r="E114" s="77">
        <v>13</v>
      </c>
      <c r="F114" s="77">
        <v>12</v>
      </c>
      <c r="G114" s="77">
        <v>0</v>
      </c>
      <c r="H114" s="78">
        <v>25</v>
      </c>
      <c r="I114" s="78">
        <v>14</v>
      </c>
      <c r="J114" s="78">
        <v>13</v>
      </c>
      <c r="K114" s="65">
        <v>8</v>
      </c>
      <c r="L114" s="65">
        <v>12</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35</v>
      </c>
      <c r="D116" s="81">
        <f t="shared" si="6"/>
        <v>23</v>
      </c>
      <c r="E116" s="81">
        <f t="shared" si="6"/>
        <v>16</v>
      </c>
      <c r="F116" s="81">
        <f t="shared" si="6"/>
        <v>18</v>
      </c>
      <c r="G116" s="81">
        <f t="shared" si="6"/>
        <v>0</v>
      </c>
      <c r="H116" s="82">
        <f t="shared" si="6"/>
        <v>39</v>
      </c>
      <c r="I116" s="82">
        <f t="shared" si="6"/>
        <v>21</v>
      </c>
      <c r="J116" s="82">
        <f t="shared" si="6"/>
        <v>20</v>
      </c>
      <c r="K116" s="70">
        <f t="shared" si="6"/>
        <v>14</v>
      </c>
      <c r="L116" s="70">
        <f t="shared" si="6"/>
        <v>20</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7</v>
      </c>
      <c r="E123" s="116">
        <f t="shared" si="8"/>
        <v>0.875</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7</v>
      </c>
      <c r="E127" s="119">
        <f t="shared" ref="E127" si="9">+IF(C127=0,"",(D127/C127))</f>
        <v>0.875</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13</v>
      </c>
      <c r="F133" s="77">
        <v>6</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1</v>
      </c>
      <c r="G134" s="78">
        <v>0</v>
      </c>
      <c r="H134" s="78">
        <v>36</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14</v>
      </c>
      <c r="F138" s="81">
        <f t="shared" si="10"/>
        <v>7</v>
      </c>
      <c r="G138" s="82">
        <f t="shared" si="10"/>
        <v>0</v>
      </c>
      <c r="H138" s="82">
        <f t="shared" si="10"/>
        <v>36</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1</v>
      </c>
      <c r="E144" s="102">
        <v>11</v>
      </c>
      <c r="F144" s="102">
        <v>4</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v>
      </c>
      <c r="D145" s="77">
        <v>0</v>
      </c>
      <c r="E145" s="77">
        <v>0</v>
      </c>
      <c r="F145" s="77">
        <v>6</v>
      </c>
      <c r="G145" s="78">
        <v>0</v>
      </c>
      <c r="H145" s="78">
        <v>1</v>
      </c>
      <c r="I145" s="79">
        <v>2</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v>
      </c>
      <c r="D146" s="77">
        <v>0</v>
      </c>
      <c r="E146" s="77">
        <v>4</v>
      </c>
      <c r="F146" s="77">
        <v>0</v>
      </c>
      <c r="G146" s="78">
        <v>0</v>
      </c>
      <c r="H146" s="78">
        <v>0</v>
      </c>
      <c r="I146" s="79">
        <v>0</v>
      </c>
      <c r="J146" s="78">
        <v>0</v>
      </c>
      <c r="K146" s="78">
        <v>0</v>
      </c>
      <c r="L146" s="124">
        <v>0</v>
      </c>
      <c r="M146" s="125">
        <v>13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1</v>
      </c>
      <c r="E150" s="81">
        <f t="shared" si="12"/>
        <v>15</v>
      </c>
      <c r="F150" s="81">
        <f t="shared" si="12"/>
        <v>10</v>
      </c>
      <c r="G150" s="82">
        <f t="shared" si="12"/>
        <v>0</v>
      </c>
      <c r="H150" s="82">
        <f t="shared" si="12"/>
        <v>1</v>
      </c>
      <c r="I150" s="83">
        <f t="shared" si="12"/>
        <v>2</v>
      </c>
      <c r="J150" s="82">
        <f>+SUM(J144:J149)</f>
        <v>0</v>
      </c>
      <c r="K150" s="82">
        <f t="shared" ref="K150" si="13">+SUM(K144:K149)</f>
        <v>0</v>
      </c>
      <c r="L150" s="127">
        <f>+SUM(L144:L149)</f>
        <v>0</v>
      </c>
      <c r="M150" s="128">
        <f>+SUM(M144:M149)</f>
        <v>13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1115</v>
      </c>
      <c r="C155" s="130">
        <f>+IFERROR((VLOOKUP(A155,Hoja2!$A$2:$I$1444,4,FALSE)),"")</f>
        <v>1115</v>
      </c>
      <c r="D155" s="169" t="str">
        <f>+IFERROR((VLOOKUP(A155,Hoja2!$A$2:$I$1444,5,FALSE)),"")</f>
        <v>UNIVERSIDAD DE LA AMAZONIA</v>
      </c>
      <c r="E155" s="169"/>
      <c r="F155" s="169"/>
      <c r="G155" s="170"/>
      <c r="H155" s="130" t="str">
        <f>+IFERROR((VLOOKUP(A155,Hoja2!$A$2:$I$1444,6,FALSE)),"")</f>
        <v>Caquetá</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lAXK79vaIFMhtFrX2xOViu35wRy+BHIzC/qSDTGEoP19dIrsVwjdgqU1gk6rxnXQFHd6x6XQfCUn+IRraENA==" saltValue="36ukgKFULmZiMNqOeX6l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