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0AA971D-9F7A-445C-99B2-8267E7D9AF5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<sst xmlns="http://schemas.openxmlformats.org/spreadsheetml/2006/main" count="22315" uniqueCount="444">
  <si>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</si>
  <si>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</si>
  <si>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</si>
  <si>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</si>
  <si>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</si>
  <si>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</si>
  <si>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</si>
  <si>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</si>
  <si>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</si>
  <si>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</si>
  <si>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</si>
  <si>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</si>
  <si>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</si>
  <si>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</si>
  <si>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</si>
  <si>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</si>
  <si>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</si>
  <si>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</si>
  <si>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</si>
  <si>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</si>
  <si>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</si>
  <si>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</si>
  <si>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</si>
  <si>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</si>
  <si>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</si>
  <si>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</si>
  <si>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</si>
  <si>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</si>
  <si>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</si>
  <si>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</si>
  <si>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</si>
  <si>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</si>
  <si>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</si>
  <si>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</si>
  <si>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</si>
  <si>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</si>
  <si>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</si>
  <si>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</si>
  <si>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</si>
  <si>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</si>
  <si>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</si>
  <si>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</si>
  <si>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</si>
  <si>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</si>
  <si>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</si>
  <si>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</si>
  <si>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</si>
  <si>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</si>
  <si>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</si>
  <si>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</si>
  <si>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</si>
  <si>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</si>
  <si>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</si>
  <si>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</si>
  <si>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</si>
  <si>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</si>
  <si>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</si>
  <si>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</si>
  <si>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</si>
  <si>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</si>
  <si>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</si>
  <si>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</si>
  <si>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</si>
  <si>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</si>
  <si>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</si>
  <si>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</si>
  <si>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</si>
  <si>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</si>
  <si>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</si>
  <si>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</si>
  <si>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</si>
  <si>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</si>
  <si>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</si>
  <si>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</si>
  <si>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</si>
  <si>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</si>
  <si>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</si>
  <si>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</si>
  <si>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</si>
  <si>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</si>
  <si>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</si>
  <si>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</si>
  <si>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</si>
  <si>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</si>
  <si>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</si>
  <si>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</si>
  <si>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</si>
  <si>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</si>
  <si>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</si>
  <si>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</si>
  <si>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</si>
  <si>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</si>
  <si>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</si>
  <si>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</si>
  <si>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</si>
  <si>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</si>
  <si>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</si>
  <si>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</si>
  <si>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</si>
  <si>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</si>
  <si>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</si>
  <si>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</si>
  <si>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</si>
  <si>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</si>
  <si>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</si>
  <si>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</si>
  <si>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</si>
  <si>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</si>
  <si>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</si>
  <si>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</si>
  <si>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</si>
  <si>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</si>
  <si>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</si>
  <si>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</si>
  <si>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</si>
  <si>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</si>
  <si>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</si>
  <si>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</si>
  <si>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</si>
  <si>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</si>
  <si>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</si>
  <si>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</si>
  <si>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</si>
  <si>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</si>
  <si>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</si>
  <si>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</si>
  <si>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</si>
  <si>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</si>
  <si>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</si>
  <si>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</si>
  <si>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</si>
  <si>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</si>
  <si>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</si>
  <si>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</si>
  <si>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</si>
  <si>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</si>
  <si>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</si>
  <si>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</si>
  <si>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</si>
  <si>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</si>
  <si>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</si>
  <si>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</si>
  <si>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</si>
  <si>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</si>
  <si>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</si>
  <si>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</si>
  <si>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</si>
  <si>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</si>
  <si>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</si>
  <si>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</si>
  <si>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</si>
  <si>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</si>
  <si>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</si>
  <si>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</si>
  <si>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</si>
  <si>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</si>
  <si>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</si>
  <si>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</si>
  <si>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</si>
  <si>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</si>
  <si>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</si>
  <si>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</si>
  <si>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</si>
  <si>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</si>
  <si>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</si>
  <si>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</si>
  <si>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</si>
  <si>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</si>
  <si>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</si>
  <si>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</si>
  <si>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</si>
  <si>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</si>
  <si>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</si>
  <si>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</si>
  <si>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</si>
  <si>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</si>
  <si>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</si>
  <si>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</si>
  <si>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</si>
  <si>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</si>
  <si>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</si>
  <si>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</si>
  <si>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</si>
  <si>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</si>
  <si>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</si>
  <si>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</si>
  <si>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</si>
  <si>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</si>
  <si>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</si>
  <si>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</si>
  <si>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</si>
  <si>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</si>
  <si>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</si>
  <si>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</si>
  <si>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</si>
  <si>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</si>
  <si>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</si>
  <si>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</si>
  <si>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</si>
  <si>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</si>
  <si>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</si>
  <si>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</si>
  <si>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</si>
  <si>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</si>
  <si>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</si>
  <si>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</si>
  <si>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</si>
  <si>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</si>
  <si>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</si>
  <si>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</si>
  <si>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</si>
  <si>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</si>
  <si>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</si>
  <si>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</si>
  <si>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</si>
  <si>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</si>
  <si>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</si>
  <si>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</si>
  <si>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</si>
  <si>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</si>
  <si>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</si>
  <si>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</si>
  <si>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</si>
  <si>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</si>
  <si>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</si>
  <si>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</si>
  <si>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</si>
  <si>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</si>
  <si>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</si>
  <si>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</si>
  <si>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</si>
  <si>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</si>
  <si>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</si>
  <si>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</si>
  <si>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</si>
  <si>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</si>
  <si>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</si>
  <si>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</si>
  <si>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</si>
  <si>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</si>
  <si>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</si>
  <si>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</si>
  <si>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</si>
  <si>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</si>
  <si>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</si>
  <si>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</si>
  <si>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</si>
  <si>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</si>
  <si>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</si>
  <si>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</si>
  <si>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</si>
  <si>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</si>
  <si>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</si>
  <si>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</si>
  <si>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</si>
  <si>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</si>
  <si>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</si>
  <si>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</si>
  <si>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</si>
  <si>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</si>
  <si>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</si>
  <si>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</si>
  <si>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</si>
  <si>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</si>
  <si>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</si>
  <si>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</si>
  <si>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</si>
  <si>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</si>
  <si>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</si>
  <si>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</si>
  <si>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</si>
  <si>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</si>
  <si>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</si>
  <si>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</si>
  <si>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</si>
  <si>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</si>
  <si>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</si>
  <si>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</si>
  <si>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</si>
  <si>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</si>
  <si>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</si>
  <si>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</si>
  <si>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</si>
  <si>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</si>
  <si>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</si>
  <si>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</si>
  <si>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</si>
  <si>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</si>
  <si>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</si>
  <si>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</si>
  <si>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</si>
  <si>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</si>
  <si>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</si>
  <si>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</si>
  <si>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</si>
  <si>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</si>
  <si>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</si>
  <si>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</si>
  <si>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</si>
  <si>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</si>
  <si>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</si>
  <si>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</si>
  <si>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</si>
  <si>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</si>
  <si>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</si>
  <si>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</si>
  <si>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</si>
  <si>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</si>
  <si>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</si>
  <si>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</si>
  <si>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</si>
  <si>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</si>
  <si>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</si>
  <si>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</si>
  <si>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</si>
  <si>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</si>
  <si>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</si>
  <si>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</si>
  <si>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</si>
  <si>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</si>
  <si>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</si>
  <si>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</si>
  <si>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</si>
  <si>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</si>
  <si>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</si>
  <si>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</si>
  <si>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</si>
  <si>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</si>
  <si>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</si>
  <si>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</si>
  <si>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</si>
  <si>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</si>
  <si>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</si>
  <si>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</si>
  <si>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</si>
  <si>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</si>
  <si>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</si>
  <si>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</si>
  <si>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</si>
  <si>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</si>
  <si>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</si>
  <si>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</si>
  <si>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</si>
  <si>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</si>
  <si>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</si>
  <si>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</si>
  <si>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</si>
  <si>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</si>
  <si>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</si>
  <si>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</si>
  <si>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</si>
  <si>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</si>
  <si>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</si>
  <si>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</si>
  <si>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</si>
  <si>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</si>
  <si>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</si>
  <si>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</si>
  <si>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</si>
  <si>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</si>
  <si>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</si>
  <si>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</si>
  <si>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</si>
  <si>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</si>
  <si>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</si>
  <si>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</si>
  <si>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</si>
  <si>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</si>
  <si>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</si>
  <si>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</si>
  <si>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</si>
  <si>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</si>
  <si>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</si>
  <si>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</si>
  <si>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</si>
  <si>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</si>
  <si>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</si>
  <si>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</si>
  <si>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</si>
  <si>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</si>
  <si>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</si>
  <si>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</si>
  <si>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</si>
  <si>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</si>
  <si>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</si>
  <si>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</si>
  <si>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</si>
  <si>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</si>
  <si>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</si>
  <si>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</si>
  <si>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</si>
  <si>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</si>
  <si>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</si>
  <si>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</si>
  <si>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</si>
  <si>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</si>
  <si>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</si>
  <si>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</si>
  <si>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</si>
  <si>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</si>
  <si>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</si>
  <si>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</si>
  <si>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</si>
  <si>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</si>
  <si>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</si>
  <si>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</si>
  <si>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</si>
  <si>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</si>
  <si>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</si>
  <si>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</si>
  <si>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</si>
  <si>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</si>
  <si>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</si>
  <si>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</si>
  <si>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</si>
  <si>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</si>
  <si>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</si>
  <si>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</si>
  <si>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</si>
  <si>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</si>
  <si>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</si>
  <si>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</si>
  <si>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</si>
  <si>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</si>
  <si>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</si>
  <si>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</si>
  <si>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</si>
  <si>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</si>
  <si>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</si>
  <si>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</si>
  <si>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</si>
  <si>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</si>
  <si>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</si>
  <si>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</si>
  <si>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</si>
  <si>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</si>
  <si>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</si>
  <si>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</si>
  <si>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</si>
  <si>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</si>
  <si>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</si>
  <si>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</si>
  <si>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CHIPAQUE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</si>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</sst>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CHIPAQUE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25178</v>
      </c>
      <c r="F12" s="141"/>
      <c r="G12" s="139" t="str">
        <f>+A10</f>
        <v>CHIPAQUE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CHIPAQUE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879</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870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9</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1.124031007751938</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0.49399999999999999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3.7447988904299581E-2</v>
      </c>
      <c r="D30" s="24">
        <v>3.3057851239669422E-2</v>
      </c>
      <c r="E30" s="24">
        <v>3.1506849315068496E-2</v>
      </c>
      <c r="F30" s="24">
        <v>2.9689608636977057E-2</v>
      </c>
      <c r="G30" s="24">
        <v>2.677376171352075E-2</v>
      </c>
      <c r="H30" s="25">
        <v>4.1994750656167978E-2</v>
      </c>
      <c r="I30" s="25">
        <v>4.2160737812911728E-2</v>
      </c>
      <c r="J30" s="26">
        <v>0.53368560105680318</v>
      </c>
      <c r="K30" s="26">
        <v>0.74083769633507857</v>
      </c>
      <c r="L30" s="26">
        <v>0.96749024707412223</v>
      </c>
      <c r="M30" s="27">
        <v>1.124031007751938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55</v>
      </c>
      <c r="D39" s="39">
        <v>24</v>
      </c>
      <c r="E39" s="40">
        <v>0.43636363636363634</v>
      </c>
      <c r="F39" s="38">
        <v>91</v>
      </c>
      <c r="G39" s="39">
        <v>38</v>
      </c>
      <c r="H39" s="40">
        <v>0.4175824175824176</v>
      </c>
      <c r="I39" s="38">
        <v>74</v>
      </c>
      <c r="J39" s="39">
        <v>31</v>
      </c>
      <c r="K39" s="40">
        <v>0.41891891891891891</v>
      </c>
      <c r="L39" s="41">
        <v>83</v>
      </c>
      <c r="M39" s="42">
        <v>41</v>
      </c>
      <c r="N39" s="43">
        <v>0.49399999999999999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23</v>
      </c>
      <c r="E46" s="60">
        <v>23</v>
      </c>
      <c r="F46" s="60">
        <v>22</v>
      </c>
      <c r="G46" s="60">
        <v>20</v>
      </c>
      <c r="H46" s="61">
        <v>32</v>
      </c>
      <c r="I46" s="61">
        <v>32</v>
      </c>
      <c r="J46" s="62">
        <v>410</v>
      </c>
      <c r="K46" s="62">
        <v>571</v>
      </c>
      <c r="L46" s="62">
        <v>753</v>
      </c>
      <c r="M46" s="63">
        <v>879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24</v>
      </c>
      <c r="E48" s="68">
        <f t="shared" si="0"/>
        <v>23</v>
      </c>
      <c r="F48" s="68">
        <f t="shared" si="0"/>
        <v>22</v>
      </c>
      <c r="G48" s="68">
        <f t="shared" si="0"/>
        <v>20</v>
      </c>
      <c r="H48" s="69">
        <f t="shared" si="0"/>
        <v>32</v>
      </c>
      <c r="I48" s="69">
        <f t="shared" si="0"/>
        <v>32</v>
      </c>
      <c r="J48" s="70">
        <f t="shared" si="0"/>
        <v>410</v>
      </c>
      <c r="K48" s="70">
        <f t="shared" si="0"/>
        <v>571</v>
      </c>
      <c r="L48" s="70">
        <f t="shared" si="0"/>
        <v>753</v>
      </c>
      <c r="M48" s="71">
        <f>+SUM(M46:M47)</f>
        <v>879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24</v>
      </c>
      <c r="E53" s="60">
        <v>23</v>
      </c>
      <c r="F53" s="60">
        <v>22</v>
      </c>
      <c r="G53" s="60">
        <v>20</v>
      </c>
      <c r="H53" s="61">
        <v>32</v>
      </c>
      <c r="I53" s="61">
        <v>32</v>
      </c>
      <c r="J53" s="62">
        <v>404</v>
      </c>
      <c r="K53" s="62">
        <v>566</v>
      </c>
      <c r="L53" s="62">
        <v>744</v>
      </c>
      <c r="M53" s="63">
        <v>870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6</v>
      </c>
      <c r="K54" s="65">
        <v>5</v>
      </c>
      <c r="L54" s="65">
        <v>9</v>
      </c>
      <c r="M54" s="66">
        <v>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24</v>
      </c>
      <c r="E55" s="68">
        <f t="shared" si="1"/>
        <v>23</v>
      </c>
      <c r="F55" s="68">
        <f t="shared" si="1"/>
        <v>22</v>
      </c>
      <c r="G55" s="68">
        <f t="shared" si="1"/>
        <v>20</v>
      </c>
      <c r="H55" s="69">
        <f t="shared" si="1"/>
        <v>32</v>
      </c>
      <c r="I55" s="69">
        <f t="shared" si="1"/>
        <v>32</v>
      </c>
      <c r="J55" s="70">
        <f t="shared" si="1"/>
        <v>410</v>
      </c>
      <c r="K55" s="70">
        <f t="shared" si="1"/>
        <v>571</v>
      </c>
      <c r="L55" s="70">
        <f t="shared" si="1"/>
        <v>753</v>
      </c>
      <c r="M55" s="71">
        <f t="shared" si="1"/>
        <v>879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50</v>
      </c>
      <c r="K61" s="65">
        <v>57</v>
      </c>
      <c r="L61" s="65">
        <v>64</v>
      </c>
      <c r="M61" s="66">
        <v>64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27</v>
      </c>
      <c r="D62" s="77">
        <v>24</v>
      </c>
      <c r="E62" s="77">
        <v>23</v>
      </c>
      <c r="F62" s="77">
        <v>22</v>
      </c>
      <c r="G62" s="77">
        <v>20</v>
      </c>
      <c r="H62" s="78">
        <v>32</v>
      </c>
      <c r="I62" s="78">
        <v>32</v>
      </c>
      <c r="J62" s="79">
        <v>354</v>
      </c>
      <c r="K62" s="65">
        <v>509</v>
      </c>
      <c r="L62" s="65">
        <v>680</v>
      </c>
      <c r="M62" s="66">
        <v>806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5</v>
      </c>
      <c r="K63" s="65">
        <v>3</v>
      </c>
      <c r="L63" s="65">
        <v>5</v>
      </c>
      <c r="M63" s="66">
        <v>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1</v>
      </c>
      <c r="K64" s="65">
        <v>2</v>
      </c>
      <c r="L64" s="65">
        <v>4</v>
      </c>
      <c r="M64" s="66">
        <v>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24</v>
      </c>
      <c r="E66" s="81">
        <f t="shared" si="2"/>
        <v>23</v>
      </c>
      <c r="F66" s="81">
        <f t="shared" si="2"/>
        <v>22</v>
      </c>
      <c r="G66" s="81">
        <f t="shared" si="2"/>
        <v>20</v>
      </c>
      <c r="H66" s="82">
        <f t="shared" si="2"/>
        <v>32</v>
      </c>
      <c r="I66" s="82">
        <f t="shared" si="2"/>
        <v>32</v>
      </c>
      <c r="J66" s="83">
        <f t="shared" si="2"/>
        <v>410</v>
      </c>
      <c r="K66" s="70">
        <f t="shared" si="2"/>
        <v>571</v>
      </c>
      <c r="L66" s="70">
        <f t="shared" si="2"/>
        <v>753</v>
      </c>
      <c r="M66" s="71">
        <f t="shared" si="2"/>
        <v>879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30</v>
      </c>
      <c r="K71" s="62">
        <v>62</v>
      </c>
      <c r="L71" s="62">
        <v>79</v>
      </c>
      <c r="M71" s="63">
        <v>109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9</v>
      </c>
      <c r="K72" s="65">
        <v>14</v>
      </c>
      <c r="L72" s="65">
        <v>17</v>
      </c>
      <c r="M72" s="66">
        <v>21</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63</v>
      </c>
      <c r="K73" s="65">
        <v>83</v>
      </c>
      <c r="L73" s="65">
        <v>122</v>
      </c>
      <c r="M73" s="66">
        <v>148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21</v>
      </c>
      <c r="K74" s="65">
        <v>25</v>
      </c>
      <c r="L74" s="65">
        <v>21</v>
      </c>
      <c r="M74" s="66">
        <v>32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72</v>
      </c>
      <c r="K75" s="65">
        <v>93</v>
      </c>
      <c r="L75" s="65">
        <v>110</v>
      </c>
      <c r="M75" s="66">
        <v>100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24</v>
      </c>
      <c r="E76" s="77">
        <v>23</v>
      </c>
      <c r="F76" s="77">
        <v>22</v>
      </c>
      <c r="G76" s="77">
        <v>20</v>
      </c>
      <c r="H76" s="78">
        <v>32</v>
      </c>
      <c r="I76" s="78">
        <v>32</v>
      </c>
      <c r="J76" s="79">
        <v>126</v>
      </c>
      <c r="K76" s="65">
        <v>145</v>
      </c>
      <c r="L76" s="65">
        <v>201</v>
      </c>
      <c r="M76" s="66">
        <v>217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88</v>
      </c>
      <c r="K77" s="65">
        <v>143</v>
      </c>
      <c r="L77" s="65">
        <v>187</v>
      </c>
      <c r="M77" s="66">
        <v>240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v>
      </c>
      <c r="K79" s="90">
        <v>6</v>
      </c>
      <c r="L79" s="90">
        <v>16</v>
      </c>
      <c r="M79" s="91">
        <v>12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24</v>
      </c>
      <c r="E80" s="81">
        <f t="shared" si="3"/>
        <v>23</v>
      </c>
      <c r="F80" s="81">
        <f t="shared" si="3"/>
        <v>22</v>
      </c>
      <c r="G80" s="81">
        <f t="shared" si="3"/>
        <v>20</v>
      </c>
      <c r="H80" s="82">
        <f t="shared" si="3"/>
        <v>32</v>
      </c>
      <c r="I80" s="82">
        <f t="shared" si="3"/>
        <v>32</v>
      </c>
      <c r="J80" s="83">
        <f t="shared" si="3"/>
        <v>410</v>
      </c>
      <c r="K80" s="70">
        <f t="shared" si="3"/>
        <v>571</v>
      </c>
      <c r="L80" s="70">
        <f t="shared" si="3"/>
        <v>753</v>
      </c>
      <c r="M80" s="71">
        <f t="shared" si="3"/>
        <v>879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63</v>
      </c>
      <c r="H86" s="65">
        <v>83</v>
      </c>
      <c r="I86" s="65">
        <v>122</v>
      </c>
      <c r="J86" s="66">
        <v>148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7</v>
      </c>
      <c r="H87" s="65">
        <v>8</v>
      </c>
      <c r="I87" s="65">
        <v>10</v>
      </c>
      <c r="J87" s="66">
        <v>15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74</v>
      </c>
      <c r="H88" s="65">
        <v>93</v>
      </c>
      <c r="I88" s="65">
        <v>109</v>
      </c>
      <c r="J88" s="66">
        <v>96</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v>
      </c>
      <c r="F89" s="79">
        <v>32</v>
      </c>
      <c r="G89" s="79">
        <v>101</v>
      </c>
      <c r="H89" s="65">
        <v>123</v>
      </c>
      <c r="I89" s="65">
        <v>177</v>
      </c>
      <c r="J89" s="66">
        <v>196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3</v>
      </c>
      <c r="H91" s="65">
        <v>4</v>
      </c>
      <c r="I91" s="65">
        <v>8</v>
      </c>
      <c r="J91" s="66">
        <v>11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98</v>
      </c>
      <c r="H92" s="65">
        <v>149</v>
      </c>
      <c r="I92" s="65">
        <v>188</v>
      </c>
      <c r="J92" s="66">
        <v>224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37</v>
      </c>
      <c r="H93" s="65">
        <v>78</v>
      </c>
      <c r="I93" s="65">
        <v>98</v>
      </c>
      <c r="J93" s="66">
        <v>126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26</v>
      </c>
      <c r="H94" s="65">
        <v>29</v>
      </c>
      <c r="I94" s="65">
        <v>30</v>
      </c>
      <c r="J94" s="66">
        <v>31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1</v>
      </c>
      <c r="H95" s="65">
        <v>4</v>
      </c>
      <c r="I95" s="65">
        <v>11</v>
      </c>
      <c r="J95" s="66">
        <v>32</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32</v>
      </c>
      <c r="F96" s="83">
        <f t="shared" si="4"/>
        <v>32</v>
      </c>
      <c r="G96" s="83">
        <f t="shared" si="4"/>
        <v>410</v>
      </c>
      <c r="H96" s="70">
        <f t="shared" si="4"/>
        <v>571</v>
      </c>
      <c r="I96" s="70">
        <f t="shared" si="4"/>
        <v>753</v>
      </c>
      <c r="J96" s="71">
        <f t="shared" si="4"/>
        <v>879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27</v>
      </c>
      <c r="D103" s="77">
        <v>24</v>
      </c>
      <c r="E103" s="77">
        <v>23</v>
      </c>
      <c r="F103" s="77">
        <v>22</v>
      </c>
      <c r="G103" s="77">
        <v>20</v>
      </c>
      <c r="H103" s="78">
        <v>32</v>
      </c>
      <c r="I103" s="78">
        <v>32</v>
      </c>
      <c r="J103" s="78">
        <v>172</v>
      </c>
      <c r="K103" s="65">
        <v>142</v>
      </c>
      <c r="L103" s="65">
        <v>138</v>
      </c>
      <c r="M103" s="66">
        <v>159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238</v>
      </c>
      <c r="K104" s="65">
        <v>429</v>
      </c>
      <c r="L104" s="65">
        <v>615</v>
      </c>
      <c r="M104" s="66">
        <v>720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24</v>
      </c>
      <c r="E107" s="81">
        <f t="shared" si="5"/>
        <v>23</v>
      </c>
      <c r="F107" s="81">
        <f t="shared" si="5"/>
        <v>22</v>
      </c>
      <c r="G107" s="81">
        <f t="shared" si="5"/>
        <v>20</v>
      </c>
      <c r="H107" s="82">
        <f t="shared" si="5"/>
        <v>32</v>
      </c>
      <c r="I107" s="82">
        <f t="shared" si="5"/>
        <v>32</v>
      </c>
      <c r="J107" s="82">
        <f t="shared" si="5"/>
        <v>410</v>
      </c>
      <c r="K107" s="70">
        <f t="shared" si="5"/>
        <v>571</v>
      </c>
      <c r="L107" s="70">
        <f t="shared" si="5"/>
        <v>753</v>
      </c>
      <c r="M107" s="71">
        <f t="shared" si="5"/>
        <v>879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11</v>
      </c>
      <c r="E113" s="108">
        <v>10</v>
      </c>
      <c r="F113" s="108">
        <v>9</v>
      </c>
      <c r="G113" s="108">
        <v>8</v>
      </c>
      <c r="H113" s="109">
        <v>10</v>
      </c>
      <c r="I113" s="109">
        <v>10</v>
      </c>
      <c r="J113" s="97">
        <v>136</v>
      </c>
      <c r="K113" s="97">
        <v>187</v>
      </c>
      <c r="L113" s="97">
        <v>240</v>
      </c>
      <c r="M113" s="98">
        <v>278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13</v>
      </c>
      <c r="E114" s="77">
        <v>13</v>
      </c>
      <c r="F114" s="77">
        <v>13</v>
      </c>
      <c r="G114" s="77">
        <v>12</v>
      </c>
      <c r="H114" s="78">
        <v>22</v>
      </c>
      <c r="I114" s="78">
        <v>22</v>
      </c>
      <c r="J114" s="78">
        <v>274</v>
      </c>
      <c r="K114" s="65">
        <v>384</v>
      </c>
      <c r="L114" s="65">
        <v>513</v>
      </c>
      <c r="M114" s="66">
        <v>601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24</v>
      </c>
      <c r="E116" s="81">
        <f t="shared" si="6"/>
        <v>23</v>
      </c>
      <c r="F116" s="81">
        <f t="shared" si="6"/>
        <v>22</v>
      </c>
      <c r="G116" s="81">
        <f t="shared" si="6"/>
        <v>20</v>
      </c>
      <c r="H116" s="82">
        <f t="shared" si="6"/>
        <v>32</v>
      </c>
      <c r="I116" s="82">
        <f t="shared" si="6"/>
        <v>32</v>
      </c>
      <c r="J116" s="82">
        <f t="shared" si="6"/>
        <v>410</v>
      </c>
      <c r="K116" s="70">
        <f t="shared" si="6"/>
        <v>571</v>
      </c>
      <c r="L116" s="70">
        <f t="shared" si="6"/>
        <v>753</v>
      </c>
      <c r="M116" s="71">
        <f t="shared" si="6"/>
        <v>879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64</v>
      </c>
      <c r="D122" s="115">
        <v>64</v>
      </c>
      <c r="E122" s="116">
        <f t="shared" ref="E122:E126" si="8">+IF(OR(C122=0,C122="-"),"",(D122/C122))</f>
        <v>1</v>
      </c>
      <c r="F122" s="137"/>
      <c r="G122" s="241" t="s">
        <v>50</v>
      </c>
      <c r="H122" s="243"/>
      <c r="I122" s="117">
        <v>14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806</v>
      </c>
      <c r="D123" s="115">
        <v>806</v>
      </c>
      <c r="E123" s="116">
        <f t="shared" si="8"/>
        <v>1</v>
      </c>
      <c r="F123" s="137"/>
      <c r="G123" s="241" t="s">
        <v>51</v>
      </c>
      <c r="H123" s="243"/>
      <c r="I123" s="117">
        <v>30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v>
      </c>
      <c r="D124" s="115">
        <v>2</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7</v>
      </c>
      <c r="D125" s="115">
        <v>7</v>
      </c>
      <c r="E125" s="116">
        <f t="shared" si="8"/>
        <v>1</v>
      </c>
      <c r="F125" s="137"/>
      <c r="G125" s="241" t="s">
        <v>53</v>
      </c>
      <c r="H125" s="243"/>
      <c r="I125" s="117">
        <v>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879</v>
      </c>
      <c r="D127" s="118">
        <f>+SUM(D121:D126)</f>
        <v>879</v>
      </c>
      <c r="E127" s="119">
        <f t="shared" ref="E127" si="9">+IF(C127=0,"",(D127/C127))</f>
        <v>1</v>
      </c>
      <c r="F127" s="137"/>
      <c r="G127" s="246" t="s">
        <v>41</v>
      </c>
      <c r="H127" s="248"/>
      <c r="I127" s="120">
        <f>+SUM(I121:I126)</f>
        <v>49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26</v>
      </c>
      <c r="K133" s="78">
        <v>9</v>
      </c>
      <c r="L133" s="124">
        <v>18</v>
      </c>
      <c r="M133" s="125">
        <v>16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137</v>
      </c>
      <c r="K134" s="78">
        <v>154</v>
      </c>
      <c r="L134" s="124">
        <v>216</v>
      </c>
      <c r="M134" s="125">
        <v>250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3</v>
      </c>
      <c r="K135" s="78">
        <v>0</v>
      </c>
      <c r="L135" s="124">
        <v>2</v>
      </c>
      <c r="M135" s="125">
        <v>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1</v>
      </c>
      <c r="K136" s="78">
        <v>1</v>
      </c>
      <c r="L136" s="124">
        <v>3</v>
      </c>
      <c r="M136" s="125">
        <v>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167</v>
      </c>
      <c r="K138" s="82">
        <f t="shared" ref="K138" si="11">+SUM(K132:K137)</f>
        <v>164</v>
      </c>
      <c r="L138" s="127">
        <f>+SUM(L132:L137)</f>
        <v>239</v>
      </c>
      <c r="M138" s="128">
        <f>+SUM(M132:M137)</f>
        <v>272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1</v>
      </c>
      <c r="E145" s="77">
        <v>1</v>
      </c>
      <c r="F145" s="77">
        <v>0</v>
      </c>
      <c r="G145" s="78">
        <v>0</v>
      </c>
      <c r="H145" s="78">
        <v>0</v>
      </c>
      <c r="I145" s="79">
        <v>0</v>
      </c>
      <c r="J145" s="78">
        <v>2</v>
      </c>
      <c r="K145" s="78">
        <v>1</v>
      </c>
      <c r="L145" s="124">
        <v>2</v>
      </c>
      <c r="M145" s="125">
        <v>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17</v>
      </c>
      <c r="H146" s="78">
        <v>1</v>
      </c>
      <c r="I146" s="79">
        <v>0</v>
      </c>
      <c r="J146" s="78">
        <v>1</v>
      </c>
      <c r="K146" s="78">
        <v>7</v>
      </c>
      <c r="L146" s="124">
        <v>33</v>
      </c>
      <c r="M146" s="125">
        <v>24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1</v>
      </c>
      <c r="K147" s="78">
        <v>4</v>
      </c>
      <c r="L147" s="124">
        <v>2</v>
      </c>
      <c r="M147" s="125">
        <v>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1</v>
      </c>
      <c r="E150" s="81">
        <f t="shared" si="12"/>
        <v>5</v>
      </c>
      <c r="F150" s="81">
        <f t="shared" si="12"/>
        <v>0</v>
      </c>
      <c r="G150" s="82">
        <f t="shared" si="12"/>
        <v>17</v>
      </c>
      <c r="H150" s="82">
        <f t="shared" si="12"/>
        <v>1</v>
      </c>
      <c r="I150" s="83">
        <f t="shared" si="12"/>
        <v>0</v>
      </c>
      <c r="J150" s="82">
        <f>+SUM(J144:J149)</f>
        <v>4</v>
      </c>
      <c r="K150" s="82">
        <f t="shared" ref="K150" si="13">+SUM(K144:K149)</f>
        <v>12</v>
      </c>
      <c r="L150" s="127">
        <f>+SUM(L144:L149)</f>
        <v>37</v>
      </c>
      <c r="M150" s="128">
        <f>+SUM(M144:M149)</f>
        <v>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860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879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TF2113Mvyer2KDa3OlVooFisUVYEdljkhPB/FIhTzcIYAWcbMkzcWpgxPjfbbVnt1yCMZFrZbeI7/emZNs4SQ==" saltValue="DPZ1oRJ3JcsIyiyQlWao5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