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32DD124-B969-42EF-8791-1517D0F91B7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<sst xmlns="http://schemas.openxmlformats.org/spreadsheetml/2006/main" count="22315" uniqueCount="444">
  <si>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</si>
  <si>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</si>
  <si>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</si>
  <si>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</si>
  <si>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</si>
  <si>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</si>
  <si>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</si>
  <si>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</si>
  <si>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</si>
  <si>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</si>
  <si>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</si>
  <si>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</si>
  <si>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</si>
  <si>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</si>
  <si>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</si>
  <si>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</si>
  <si>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</si>
  <si>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</si>
  <si>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</si>
  <si>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</si>
  <si>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</si>
  <si>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</si>
  <si>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</si>
  <si>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</si>
  <si>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</si>
  <si>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</si>
  <si>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</si>
  <si>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</si>
  <si>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</si>
  <si>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</si>
  <si>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</si>
  <si>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</si>
  <si>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</si>
  <si>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</si>
  <si>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</si>
  <si>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</si>
  <si>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</si>
  <si>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</si>
  <si>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</si>
  <si>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</si>
  <si>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</si>
  <si>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</si>
  <si>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</si>
  <si>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</si>
  <si>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</si>
  <si>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</si>
  <si>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</si>
  <si>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</si>
  <si>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</si>
  <si>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</si>
  <si>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</si>
  <si>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</si>
  <si>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</si>
  <si>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</si>
  <si>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</si>
  <si>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</si>
  <si>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</si>
  <si>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</si>
  <si>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</si>
  <si>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</si>
  <si>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</si>
  <si>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</si>
  <si>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</si>
  <si>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</si>
  <si>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</si>
  <si>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</si>
  <si>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</si>
  <si>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</si>
  <si>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</si>
  <si>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</si>
  <si>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</si>
  <si>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</si>
  <si>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</si>
  <si>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</si>
  <si>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</si>
  <si>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</si>
  <si>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</si>
  <si>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</si>
  <si>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</si>
  <si>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</si>
  <si>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</si>
  <si>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</si>
  <si>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</si>
  <si>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</si>
  <si>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</si>
  <si>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</si>
  <si>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</si>
  <si>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</si>
  <si>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</si>
  <si>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</si>
  <si>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</si>
  <si>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</si>
  <si>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</si>
  <si>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</si>
  <si>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</si>
  <si>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</si>
  <si>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</si>
  <si>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</si>
  <si>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</si>
  <si>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</si>
  <si>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</si>
  <si>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</si>
  <si>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</si>
  <si>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</si>
  <si>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</si>
  <si>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</si>
  <si>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</si>
  <si>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</si>
  <si>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</si>
  <si>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</si>
  <si>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</si>
  <si>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</si>
  <si>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</si>
  <si>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</si>
  <si>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</si>
  <si>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</si>
  <si>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</si>
  <si>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</si>
  <si>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</si>
  <si>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</si>
  <si>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</si>
  <si>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</si>
  <si>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</si>
  <si>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</si>
  <si>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</si>
  <si>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</si>
  <si>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</si>
  <si>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</si>
  <si>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</si>
  <si>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</si>
  <si>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</si>
  <si>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</si>
  <si>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</si>
  <si>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</si>
  <si>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</si>
  <si>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</si>
  <si>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</si>
  <si>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</si>
  <si>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</si>
  <si>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</si>
  <si>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</si>
  <si>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</si>
  <si>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</si>
  <si>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</si>
  <si>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</si>
  <si>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</si>
  <si>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</si>
  <si>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</si>
  <si>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</si>
  <si>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</si>
  <si>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</si>
  <si>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</si>
  <si>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</si>
  <si>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</si>
  <si>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</si>
  <si>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</si>
  <si>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</si>
  <si>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</si>
  <si>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</si>
  <si>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</si>
  <si>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</si>
  <si>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</si>
  <si>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</si>
  <si>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</si>
  <si>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</si>
  <si>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</si>
  <si>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</si>
  <si>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</si>
  <si>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</si>
  <si>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</si>
  <si>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</si>
  <si>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</si>
  <si>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</si>
  <si>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</si>
  <si>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</si>
  <si>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</si>
  <si>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</si>
  <si>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</si>
  <si>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</si>
  <si>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</si>
  <si>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</si>
  <si>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</si>
  <si>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</si>
  <si>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</si>
  <si>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</si>
  <si>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</si>
  <si>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</si>
  <si>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</si>
  <si>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</si>
  <si>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</si>
  <si>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</si>
  <si>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</si>
  <si>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</si>
  <si>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</si>
  <si>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</si>
  <si>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</si>
  <si>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</si>
  <si>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</si>
  <si>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</si>
  <si>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</si>
  <si>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</si>
  <si>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</si>
  <si>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</si>
  <si>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</si>
  <si>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</si>
  <si>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</si>
  <si>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</si>
  <si>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</si>
  <si>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</si>
  <si>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</si>
  <si>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</si>
  <si>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</si>
  <si>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</si>
  <si>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</si>
  <si>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</si>
  <si>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</si>
  <si>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</si>
  <si>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</si>
  <si>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</si>
  <si>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</si>
  <si>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</si>
  <si>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</si>
  <si>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</si>
  <si>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</si>
  <si>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</si>
  <si>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</si>
  <si>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</si>
  <si>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</si>
  <si>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</si>
  <si>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</si>
  <si>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</si>
  <si>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</si>
  <si>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</si>
  <si>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</si>
  <si>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</si>
  <si>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</si>
  <si>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</si>
  <si>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</si>
  <si>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</si>
  <si>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</si>
  <si>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</si>
  <si>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</si>
  <si>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</si>
  <si>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</si>
  <si>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</si>
  <si>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</si>
  <si>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</si>
  <si>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</si>
  <si>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</si>
  <si>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</si>
  <si>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</si>
  <si>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</si>
  <si>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</si>
  <si>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</si>
  <si>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</si>
  <si>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</si>
  <si>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</si>
  <si>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</si>
  <si>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</si>
  <si>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</si>
  <si>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</si>
  <si>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</si>
  <si>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</si>
  <si>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</si>
  <si>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</si>
  <si>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</si>
  <si>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</si>
  <si>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</si>
  <si>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</si>
  <si>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</si>
  <si>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</si>
  <si>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</si>
  <si>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</si>
  <si>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</si>
  <si>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</si>
  <si>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</si>
  <si>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</si>
  <si>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</si>
  <si>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</si>
  <si>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</si>
  <si>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</si>
  <si>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</si>
  <si>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</si>
  <si>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</si>
  <si>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</si>
  <si>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</si>
  <si>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</si>
  <si>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</si>
  <si>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</si>
  <si>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</si>
  <si>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</si>
  <si>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</si>
  <si>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</si>
  <si>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</si>
  <si>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</si>
  <si>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</si>
  <si>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</si>
  <si>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</si>
  <si>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</si>
  <si>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</si>
  <si>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</si>
  <si>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</si>
  <si>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</si>
  <si>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</si>
  <si>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</si>
  <si>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</si>
  <si>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</si>
  <si>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</si>
  <si>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</si>
  <si>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</si>
  <si>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</si>
  <si>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</si>
  <si>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</si>
  <si>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</si>
  <si>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</si>
  <si>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</si>
  <si>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</si>
  <si>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</si>
  <si>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</si>
  <si>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</si>
  <si>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</si>
  <si>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</si>
  <si>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</si>
  <si>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</si>
  <si>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</si>
  <si>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</si>
  <si>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</si>
  <si>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</si>
  <si>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</si>
  <si>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</si>
  <si>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</si>
  <si>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</si>
  <si>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</si>
  <si>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</si>
  <si>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</si>
  <si>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</si>
  <si>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</si>
  <si>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</si>
  <si>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</si>
  <si>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</si>
  <si>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</si>
  <si>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</si>
  <si>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</si>
  <si>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</si>
  <si>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</si>
  <si>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</si>
  <si>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</si>
  <si>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</si>
  <si>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</si>
  <si>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</si>
  <si>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</si>
  <si>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</si>
  <si>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</si>
  <si>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</si>
  <si>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</si>
  <si>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</si>
  <si>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</si>
  <si>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</si>
  <si>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</si>
  <si>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</si>
  <si>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</si>
  <si>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</si>
  <si>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</si>
  <si>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</si>
  <si>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</si>
  <si>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</si>
  <si>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</si>
  <si>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</si>
  <si>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</si>
  <si>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</si>
  <si>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</si>
  <si>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</si>
  <si>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</si>
  <si>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</si>
  <si>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</si>
  <si>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</si>
  <si>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</si>
  <si>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</si>
  <si>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</si>
  <si>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</si>
  <si>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</si>
  <si>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</si>
  <si>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</si>
  <si>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</si>
  <si>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</si>
  <si>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</si>
  <si>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</si>
  <si>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</si>
  <si>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</si>
  <si>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</si>
  <si>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</si>
  <si>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</si>
  <si>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</si>
  <si>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</si>
  <si>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</si>
  <si>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</si>
  <si>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</si>
  <si>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</si>
  <si>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</si>
  <si>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</si>
  <si>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</si>
  <si>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</si>
  <si>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</si>
  <si>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</si>
  <si>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</si>
  <si>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</si>
  <si>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</si>
  <si>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</si>
  <si>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</si>
  <si>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</si>
  <si>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</si>
  <si>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</si>
  <si>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</si>
  <si>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</si>
  <si>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</si>
  <si>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</si>
  <si>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</si>
  <si>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</si>
  <si>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</si>
  <si>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</si>
  <si>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</si>
  <si>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</si>
  <si>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</si>
  <si>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</si>
  <si>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</si>
  <si>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</si>
  <si>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</si>
  <si>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</si>
  <si>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</si>
  <si>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</si>
  <si>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</si>
  <si>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</si>
  <si>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</si>
  <si>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</si>
  <si>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</si>
  <si>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</si>
  <si>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</si>
  <si>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</si>
  <si>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</si>
  <si>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</si>
  <si>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</si>
  <si>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</si>
  <si>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CIÉNAGA DE ORO</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</si>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</sst>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CIÉNAGA DE ORO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23189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23189</v>
      </c>
      <c r="F12" s="141"/>
      <c r="G12" s="139" t="str">
        <f>+A10</f>
        <v>CIÉNAGA DE ORO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CIÉNAGA DE ORO</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1558</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1489</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69</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0.28968871595330742</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0.36799999999999999</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8.9808668488871535E-2</v>
      </c>
      <c r="D30" s="24">
        <v>3.5259549461312441E-3</v>
      </c>
      <c r="E30" s="24">
        <v>0.28834837191055318</v>
      </c>
      <c r="F30" s="24">
        <v>0.32945812807881775</v>
      </c>
      <c r="G30" s="24">
        <v>0.37259948525044545</v>
      </c>
      <c r="H30" s="25">
        <v>0.31032448377581123</v>
      </c>
      <c r="I30" s="25">
        <v>5.8365758754863812E-4</v>
      </c>
      <c r="J30" s="26">
        <v>0.11986831913245546</v>
      </c>
      <c r="K30" s="26">
        <v>3.3720930232558143E-2</v>
      </c>
      <c r="L30" s="26">
        <v>0.17931302154084999</v>
      </c>
      <c r="M30" s="27">
        <v>0.28968871595330742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659</v>
      </c>
      <c r="D39" s="39">
        <v>155</v>
      </c>
      <c r="E39" s="40">
        <v>0.23520485584218512</v>
      </c>
      <c r="F39" s="38">
        <v>767</v>
      </c>
      <c r="G39" s="39">
        <v>171</v>
      </c>
      <c r="H39" s="40">
        <v>0.22294654498044328</v>
      </c>
      <c r="I39" s="38">
        <v>755</v>
      </c>
      <c r="J39" s="39">
        <v>202</v>
      </c>
      <c r="K39" s="40">
        <v>0.2675496688741722</v>
      </c>
      <c r="L39" s="41">
        <v>710</v>
      </c>
      <c r="M39" s="42">
        <v>261</v>
      </c>
      <c r="N39" s="43">
        <v>0.36799999999999999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460</v>
      </c>
      <c r="D46" s="60">
        <v>0</v>
      </c>
      <c r="E46" s="60">
        <v>1470</v>
      </c>
      <c r="F46" s="60">
        <v>1672</v>
      </c>
      <c r="G46" s="60">
        <v>1882</v>
      </c>
      <c r="H46" s="61">
        <v>1578</v>
      </c>
      <c r="I46" s="61">
        <v>7</v>
      </c>
      <c r="J46" s="62">
        <v>619</v>
      </c>
      <c r="K46" s="62">
        <v>174</v>
      </c>
      <c r="L46" s="62">
        <v>924</v>
      </c>
      <c r="M46" s="63">
        <v>1558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21</v>
      </c>
      <c r="E47" s="45">
        <v>1</v>
      </c>
      <c r="F47" s="45">
        <v>1</v>
      </c>
      <c r="G47" s="45">
        <v>0</v>
      </c>
      <c r="H47" s="64">
        <v>6</v>
      </c>
      <c r="I47" s="64">
        <v>3</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460</v>
      </c>
      <c r="D48" s="68">
        <f t="shared" ref="D48:L48" si="0">+SUM(D46:D47)</f>
        <v>21</v>
      </c>
      <c r="E48" s="68">
        <f t="shared" si="0"/>
        <v>1471</v>
      </c>
      <c r="F48" s="68">
        <f t="shared" si="0"/>
        <v>1673</v>
      </c>
      <c r="G48" s="68">
        <f t="shared" si="0"/>
        <v>1882</v>
      </c>
      <c r="H48" s="69">
        <f t="shared" si="0"/>
        <v>1584</v>
      </c>
      <c r="I48" s="69">
        <f t="shared" si="0"/>
        <v>10</v>
      </c>
      <c r="J48" s="70">
        <f t="shared" si="0"/>
        <v>619</v>
      </c>
      <c r="K48" s="70">
        <f t="shared" si="0"/>
        <v>174</v>
      </c>
      <c r="L48" s="70">
        <f t="shared" si="0"/>
        <v>924</v>
      </c>
      <c r="M48" s="71">
        <f>+SUM(M46:M47)</f>
        <v>1558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460</v>
      </c>
      <c r="D53" s="60">
        <v>18</v>
      </c>
      <c r="E53" s="60">
        <v>1470</v>
      </c>
      <c r="F53" s="60">
        <v>1672</v>
      </c>
      <c r="G53" s="60">
        <v>1882</v>
      </c>
      <c r="H53" s="61">
        <v>1578</v>
      </c>
      <c r="I53" s="61">
        <v>3</v>
      </c>
      <c r="J53" s="62">
        <v>619</v>
      </c>
      <c r="K53" s="62">
        <v>174</v>
      </c>
      <c r="L53" s="62">
        <v>924</v>
      </c>
      <c r="M53" s="63">
        <v>1489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3</v>
      </c>
      <c r="E54" s="45">
        <v>1</v>
      </c>
      <c r="F54" s="45">
        <v>1</v>
      </c>
      <c r="G54" s="45">
        <v>0</v>
      </c>
      <c r="H54" s="64">
        <v>6</v>
      </c>
      <c r="I54" s="64">
        <v>7</v>
      </c>
      <c r="J54" s="65">
        <v>0</v>
      </c>
      <c r="K54" s="65">
        <v>0</v>
      </c>
      <c r="L54" s="65">
        <v>0</v>
      </c>
      <c r="M54" s="66">
        <v>69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460</v>
      </c>
      <c r="D55" s="68">
        <f t="shared" ref="D55:M55" si="1">+SUM(D53:D54)</f>
        <v>21</v>
      </c>
      <c r="E55" s="68">
        <f t="shared" si="1"/>
        <v>1471</v>
      </c>
      <c r="F55" s="68">
        <f t="shared" si="1"/>
        <v>1673</v>
      </c>
      <c r="G55" s="68">
        <f t="shared" si="1"/>
        <v>1882</v>
      </c>
      <c r="H55" s="69">
        <f t="shared" si="1"/>
        <v>1584</v>
      </c>
      <c r="I55" s="69">
        <f t="shared" si="1"/>
        <v>10</v>
      </c>
      <c r="J55" s="70">
        <f t="shared" si="1"/>
        <v>619</v>
      </c>
      <c r="K55" s="70">
        <f t="shared" si="1"/>
        <v>174</v>
      </c>
      <c r="L55" s="70">
        <f t="shared" si="1"/>
        <v>924</v>
      </c>
      <c r="M55" s="71">
        <f t="shared" si="1"/>
        <v>1558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4</v>
      </c>
      <c r="I60" s="74">
        <v>3</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24</v>
      </c>
      <c r="D61" s="77">
        <v>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436</v>
      </c>
      <c r="D62" s="77">
        <v>15</v>
      </c>
      <c r="E62" s="77">
        <v>1470</v>
      </c>
      <c r="F62" s="77">
        <v>1671</v>
      </c>
      <c r="G62" s="77">
        <v>1882</v>
      </c>
      <c r="H62" s="78">
        <v>1574</v>
      </c>
      <c r="I62" s="78">
        <v>0</v>
      </c>
      <c r="J62" s="79">
        <v>619</v>
      </c>
      <c r="K62" s="65">
        <v>174</v>
      </c>
      <c r="L62" s="65">
        <v>924</v>
      </c>
      <c r="M62" s="66">
        <v>1489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3</v>
      </c>
      <c r="E63" s="77">
        <v>1</v>
      </c>
      <c r="F63" s="77">
        <v>0</v>
      </c>
      <c r="G63" s="77">
        <v>0</v>
      </c>
      <c r="H63" s="78">
        <v>0</v>
      </c>
      <c r="I63" s="78">
        <v>0</v>
      </c>
      <c r="J63" s="79">
        <v>0</v>
      </c>
      <c r="K63" s="65">
        <v>0</v>
      </c>
      <c r="L63" s="65">
        <v>0</v>
      </c>
      <c r="M63" s="66">
        <v>17</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16</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1</v>
      </c>
      <c r="G65" s="77">
        <v>0</v>
      </c>
      <c r="H65" s="78">
        <v>6</v>
      </c>
      <c r="I65" s="78">
        <v>7</v>
      </c>
      <c r="J65" s="79">
        <v>0</v>
      </c>
      <c r="K65" s="65">
        <v>0</v>
      </c>
      <c r="L65" s="65">
        <v>0</v>
      </c>
      <c r="M65" s="66">
        <v>36</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460</v>
      </c>
      <c r="D66" s="81">
        <f t="shared" ref="D66:M66" si="2">+SUM(D60:D65)</f>
        <v>21</v>
      </c>
      <c r="E66" s="81">
        <f t="shared" si="2"/>
        <v>1471</v>
      </c>
      <c r="F66" s="81">
        <f t="shared" si="2"/>
        <v>1673</v>
      </c>
      <c r="G66" s="81">
        <f t="shared" si="2"/>
        <v>1882</v>
      </c>
      <c r="H66" s="82">
        <f t="shared" si="2"/>
        <v>1584</v>
      </c>
      <c r="I66" s="82">
        <f t="shared" si="2"/>
        <v>10</v>
      </c>
      <c r="J66" s="83">
        <f t="shared" si="2"/>
        <v>619</v>
      </c>
      <c r="K66" s="70">
        <f t="shared" si="2"/>
        <v>174</v>
      </c>
      <c r="L66" s="70">
        <f t="shared" si="2"/>
        <v>924</v>
      </c>
      <c r="M66" s="71">
        <f t="shared" si="2"/>
        <v>1558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302</v>
      </c>
      <c r="F71" s="73">
        <v>473</v>
      </c>
      <c r="G71" s="73">
        <v>698</v>
      </c>
      <c r="H71" s="74">
        <v>597</v>
      </c>
      <c r="I71" s="74">
        <v>0</v>
      </c>
      <c r="J71" s="75">
        <v>236</v>
      </c>
      <c r="K71" s="62">
        <v>55</v>
      </c>
      <c r="L71" s="62">
        <v>654</v>
      </c>
      <c r="M71" s="63">
        <v>616</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2</v>
      </c>
      <c r="K74" s="65">
        <v>2</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460</v>
      </c>
      <c r="D76" s="77">
        <v>15</v>
      </c>
      <c r="E76" s="77">
        <v>592</v>
      </c>
      <c r="F76" s="77">
        <v>651</v>
      </c>
      <c r="G76" s="77">
        <v>659</v>
      </c>
      <c r="H76" s="78">
        <v>585</v>
      </c>
      <c r="I76" s="78">
        <v>3</v>
      </c>
      <c r="J76" s="79">
        <v>178</v>
      </c>
      <c r="K76" s="65">
        <v>43</v>
      </c>
      <c r="L76" s="65">
        <v>120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6</v>
      </c>
      <c r="E77" s="77">
        <v>577</v>
      </c>
      <c r="F77" s="77">
        <v>538</v>
      </c>
      <c r="G77" s="77">
        <v>525</v>
      </c>
      <c r="H77" s="78">
        <v>396</v>
      </c>
      <c r="I77" s="78">
        <v>0</v>
      </c>
      <c r="J77" s="79">
        <v>203</v>
      </c>
      <c r="K77" s="65">
        <v>74</v>
      </c>
      <c r="L77" s="65">
        <v>150</v>
      </c>
      <c r="M77" s="66">
        <v>24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1</v>
      </c>
      <c r="G78" s="77">
        <v>0</v>
      </c>
      <c r="H78" s="78">
        <v>6</v>
      </c>
      <c r="I78" s="78">
        <v>7</v>
      </c>
      <c r="J78" s="79">
        <v>0</v>
      </c>
      <c r="K78" s="65">
        <v>0</v>
      </c>
      <c r="L78" s="65">
        <v>0</v>
      </c>
      <c r="M78" s="66">
        <v>23</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895</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460</v>
      </c>
      <c r="D80" s="81">
        <f t="shared" ref="D80:M80" si="3">+SUM(D71:D79)</f>
        <v>21</v>
      </c>
      <c r="E80" s="81">
        <f t="shared" si="3"/>
        <v>1471</v>
      </c>
      <c r="F80" s="81">
        <f t="shared" si="3"/>
        <v>1673</v>
      </c>
      <c r="G80" s="81">
        <f t="shared" si="3"/>
        <v>1882</v>
      </c>
      <c r="H80" s="82">
        <f t="shared" si="3"/>
        <v>1584</v>
      </c>
      <c r="I80" s="82">
        <f t="shared" si="3"/>
        <v>10</v>
      </c>
      <c r="J80" s="83">
        <f t="shared" si="3"/>
        <v>619</v>
      </c>
      <c r="K80" s="70">
        <f t="shared" si="3"/>
        <v>174</v>
      </c>
      <c r="L80" s="70">
        <f t="shared" si="3"/>
        <v>924</v>
      </c>
      <c r="M80" s="71">
        <f t="shared" si="3"/>
        <v>1558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585</v>
      </c>
      <c r="F89" s="79">
        <v>3</v>
      </c>
      <c r="G89" s="79">
        <v>178</v>
      </c>
      <c r="H89" s="65">
        <v>43</v>
      </c>
      <c r="I89" s="65">
        <v>120</v>
      </c>
      <c r="J89" s="66">
        <v>262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6</v>
      </c>
      <c r="F90" s="79">
        <v>7</v>
      </c>
      <c r="G90" s="79">
        <v>0</v>
      </c>
      <c r="H90" s="65">
        <v>0</v>
      </c>
      <c r="I90" s="65">
        <v>0</v>
      </c>
      <c r="J90" s="66">
        <v>23</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396</v>
      </c>
      <c r="F92" s="79">
        <v>0</v>
      </c>
      <c r="G92" s="79">
        <v>203</v>
      </c>
      <c r="H92" s="65">
        <v>74</v>
      </c>
      <c r="I92" s="65">
        <v>150</v>
      </c>
      <c r="J92" s="66">
        <v>657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597</v>
      </c>
      <c r="F93" s="79">
        <v>0</v>
      </c>
      <c r="G93" s="79">
        <v>236</v>
      </c>
      <c r="H93" s="65">
        <v>55</v>
      </c>
      <c r="I93" s="65">
        <v>654</v>
      </c>
      <c r="J93" s="66">
        <v>616</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2</v>
      </c>
      <c r="H94" s="65">
        <v>2</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1584</v>
      </c>
      <c r="F96" s="83">
        <f t="shared" si="4"/>
        <v>10</v>
      </c>
      <c r="G96" s="83">
        <f t="shared" si="4"/>
        <v>619</v>
      </c>
      <c r="H96" s="70">
        <f t="shared" si="4"/>
        <v>174</v>
      </c>
      <c r="I96" s="70">
        <f t="shared" si="4"/>
        <v>924</v>
      </c>
      <c r="J96" s="71">
        <f t="shared" si="4"/>
        <v>1558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879</v>
      </c>
      <c r="F102" s="102">
        <v>1022</v>
      </c>
      <c r="G102" s="102">
        <v>1223</v>
      </c>
      <c r="H102" s="103">
        <v>1000</v>
      </c>
      <c r="I102" s="103">
        <v>7</v>
      </c>
      <c r="J102" s="103">
        <v>441</v>
      </c>
      <c r="K102" s="97">
        <v>131</v>
      </c>
      <c r="L102" s="97">
        <v>804</v>
      </c>
      <c r="M102" s="98">
        <v>1296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460</v>
      </c>
      <c r="D103" s="77">
        <v>21</v>
      </c>
      <c r="E103" s="77">
        <v>592</v>
      </c>
      <c r="F103" s="77">
        <v>651</v>
      </c>
      <c r="G103" s="77">
        <v>659</v>
      </c>
      <c r="H103" s="78">
        <v>584</v>
      </c>
      <c r="I103" s="78">
        <v>3</v>
      </c>
      <c r="J103" s="78">
        <v>178</v>
      </c>
      <c r="K103" s="65">
        <v>43</v>
      </c>
      <c r="L103" s="65">
        <v>120</v>
      </c>
      <c r="M103" s="66">
        <v>262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460</v>
      </c>
      <c r="D107" s="81">
        <f t="shared" ref="D107:M107" si="5">+SUM(D102:D106)</f>
        <v>21</v>
      </c>
      <c r="E107" s="81">
        <f t="shared" si="5"/>
        <v>1471</v>
      </c>
      <c r="F107" s="81">
        <f t="shared" si="5"/>
        <v>1673</v>
      </c>
      <c r="G107" s="81">
        <f t="shared" si="5"/>
        <v>1882</v>
      </c>
      <c r="H107" s="82">
        <f t="shared" si="5"/>
        <v>1584</v>
      </c>
      <c r="I107" s="82">
        <f t="shared" si="5"/>
        <v>10</v>
      </c>
      <c r="J107" s="82">
        <f t="shared" si="5"/>
        <v>619</v>
      </c>
      <c r="K107" s="70">
        <f t="shared" si="5"/>
        <v>174</v>
      </c>
      <c r="L107" s="70">
        <f t="shared" si="5"/>
        <v>924</v>
      </c>
      <c r="M107" s="71">
        <f t="shared" si="5"/>
        <v>1558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164</v>
      </c>
      <c r="D113" s="108">
        <v>10</v>
      </c>
      <c r="E113" s="108">
        <v>697</v>
      </c>
      <c r="F113" s="108">
        <v>805</v>
      </c>
      <c r="G113" s="108">
        <v>923</v>
      </c>
      <c r="H113" s="109">
        <v>752</v>
      </c>
      <c r="I113" s="109">
        <v>3</v>
      </c>
      <c r="J113" s="97">
        <v>311</v>
      </c>
      <c r="K113" s="97">
        <v>79</v>
      </c>
      <c r="L113" s="97">
        <v>495</v>
      </c>
      <c r="M113" s="98">
        <v>714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296</v>
      </c>
      <c r="D114" s="77">
        <v>11</v>
      </c>
      <c r="E114" s="77">
        <v>774</v>
      </c>
      <c r="F114" s="77">
        <v>868</v>
      </c>
      <c r="G114" s="77">
        <v>959</v>
      </c>
      <c r="H114" s="78">
        <v>832</v>
      </c>
      <c r="I114" s="78">
        <v>7</v>
      </c>
      <c r="J114" s="78">
        <v>308</v>
      </c>
      <c r="K114" s="65">
        <v>95</v>
      </c>
      <c r="L114" s="65">
        <v>429</v>
      </c>
      <c r="M114" s="66">
        <v>844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460</v>
      </c>
      <c r="D116" s="81">
        <f t="shared" si="6"/>
        <v>21</v>
      </c>
      <c r="E116" s="81">
        <f t="shared" si="6"/>
        <v>1471</v>
      </c>
      <c r="F116" s="81">
        <f t="shared" si="6"/>
        <v>1673</v>
      </c>
      <c r="G116" s="81">
        <f t="shared" si="6"/>
        <v>1882</v>
      </c>
      <c r="H116" s="82">
        <f t="shared" si="6"/>
        <v>1584</v>
      </c>
      <c r="I116" s="82">
        <f t="shared" si="6"/>
        <v>10</v>
      </c>
      <c r="J116" s="82">
        <f t="shared" si="6"/>
        <v>619</v>
      </c>
      <c r="K116" s="70">
        <f t="shared" si="6"/>
        <v>174</v>
      </c>
      <c r="L116" s="70">
        <f t="shared" si="6"/>
        <v>924</v>
      </c>
      <c r="M116" s="71">
        <f t="shared" si="6"/>
        <v>1558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1489</v>
      </c>
      <c r="D123" s="115">
        <v>1489</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17</v>
      </c>
      <c r="D124" s="115">
        <v>17</v>
      </c>
      <c r="E124" s="116">
        <f t="shared" si="8"/>
        <v>1</v>
      </c>
      <c r="F124" s="137"/>
      <c r="G124" s="241" t="s">
        <v>52</v>
      </c>
      <c r="H124" s="243"/>
      <c r="I124" s="117">
        <v>2</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16</v>
      </c>
      <c r="D125" s="115">
        <v>16</v>
      </c>
      <c r="E125" s="116">
        <f t="shared" si="8"/>
        <v>1</v>
      </c>
      <c r="F125" s="137"/>
      <c r="G125" s="241" t="s">
        <v>53</v>
      </c>
      <c r="H125" s="243"/>
      <c r="I125" s="117">
        <v>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36</v>
      </c>
      <c r="D126" s="115">
        <v>36</v>
      </c>
      <c r="E126" s="116">
        <f t="shared" si="8"/>
        <v>1</v>
      </c>
      <c r="F126" s="137"/>
      <c r="G126" s="241" t="s">
        <v>54</v>
      </c>
      <c r="H126" s="243"/>
      <c r="I126" s="117">
        <v>2</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1558</v>
      </c>
      <c r="D127" s="118">
        <f>+SUM(D121:D126)</f>
        <v>1558</v>
      </c>
      <c r="E127" s="119">
        <f t="shared" ref="E127" si="9">+IF(C127=0,"",(D127/C127))</f>
        <v>1</v>
      </c>
      <c r="F127" s="137"/>
      <c r="G127" s="246" t="s">
        <v>41</v>
      </c>
      <c r="H127" s="248"/>
      <c r="I127" s="120">
        <f>+SUM(I121:I126)</f>
        <v>11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1</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4</v>
      </c>
      <c r="E134" s="77">
        <v>0</v>
      </c>
      <c r="F134" s="77">
        <v>194</v>
      </c>
      <c r="G134" s="78">
        <v>254</v>
      </c>
      <c r="H134" s="78">
        <v>4</v>
      </c>
      <c r="I134" s="79">
        <v>130</v>
      </c>
      <c r="J134" s="78">
        <v>4</v>
      </c>
      <c r="K134" s="78">
        <v>144</v>
      </c>
      <c r="L134" s="124">
        <v>110</v>
      </c>
      <c r="M134" s="125">
        <v>165</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9</v>
      </c>
      <c r="L135" s="124">
        <v>11</v>
      </c>
      <c r="M135" s="125">
        <v>7</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5</v>
      </c>
      <c r="L136" s="124">
        <v>0</v>
      </c>
      <c r="M136" s="125">
        <v>2</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1</v>
      </c>
      <c r="G137" s="78">
        <v>0</v>
      </c>
      <c r="H137" s="78">
        <v>0</v>
      </c>
      <c r="I137" s="79">
        <v>6</v>
      </c>
      <c r="J137" s="78">
        <v>0</v>
      </c>
      <c r="K137" s="78">
        <v>0</v>
      </c>
      <c r="L137" s="124">
        <v>0</v>
      </c>
      <c r="M137" s="125">
        <v>22</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5</v>
      </c>
      <c r="E138" s="81">
        <f t="shared" si="10"/>
        <v>1</v>
      </c>
      <c r="F138" s="81">
        <f t="shared" si="10"/>
        <v>196</v>
      </c>
      <c r="G138" s="82">
        <f t="shared" si="10"/>
        <v>254</v>
      </c>
      <c r="H138" s="82">
        <f t="shared" si="10"/>
        <v>4</v>
      </c>
      <c r="I138" s="83">
        <f t="shared" si="10"/>
        <v>136</v>
      </c>
      <c r="J138" s="82">
        <f>+SUM(J132:J137)</f>
        <v>4</v>
      </c>
      <c r="K138" s="82">
        <f t="shared" ref="K138" si="11">+SUM(K132:K137)</f>
        <v>158</v>
      </c>
      <c r="L138" s="127">
        <f>+SUM(L132:L137)</f>
        <v>121</v>
      </c>
      <c r="M138" s="128">
        <f>+SUM(M132:M137)</f>
        <v>196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568</v>
      </c>
      <c r="G146" s="78">
        <v>0</v>
      </c>
      <c r="H146" s="78">
        <v>0</v>
      </c>
      <c r="I146" s="79">
        <v>0</v>
      </c>
      <c r="J146" s="78">
        <v>249</v>
      </c>
      <c r="K146" s="78">
        <v>17</v>
      </c>
      <c r="L146" s="124">
        <v>105</v>
      </c>
      <c r="M146" s="125">
        <v>218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1</v>
      </c>
      <c r="M147" s="125">
        <v>8</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5</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568</v>
      </c>
      <c r="G150" s="82">
        <f t="shared" si="12"/>
        <v>0</v>
      </c>
      <c r="H150" s="82">
        <f t="shared" si="12"/>
        <v>0</v>
      </c>
      <c r="I150" s="83">
        <f t="shared" si="12"/>
        <v>0</v>
      </c>
      <c r="J150" s="82">
        <f>+SUM(J144:J149)</f>
        <v>249</v>
      </c>
      <c r="K150" s="82">
        <f t="shared" ref="K150" si="13">+SUM(K144:K149)</f>
        <v>17</v>
      </c>
      <c r="L150" s="127">
        <f>+SUM(L144:L149)</f>
        <v>106</v>
      </c>
      <c r="M150" s="128">
        <f>+SUM(M144:M149)</f>
        <v>231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1113</v>
      </c>
      <c r="C155" s="130">
        <f>+IFERROR((VLOOKUP(A155,Hoja2!$A$2:$I$1444,4,FALSE)),"")</f>
        <v>1113</v>
      </c>
      <c r="D155" s="169" t="str">
        <f>+IFERROR((VLOOKUP(A155,Hoja2!$A$2:$I$1444,5,FALSE)),"")</f>
        <v>UNIVERSIDAD DE CORDOBA</v>
      </c>
      <c r="E155" s="169"/>
      <c r="F155" s="169"/>
      <c r="G155" s="170"/>
      <c r="H155" s="130" t="str">
        <f>+IFERROR((VLOOKUP(A155,Hoja2!$A$2:$I$1444,6,FALSE)),"")</f>
        <v>Córdoba</v>
      </c>
      <c r="I155" s="130" t="str">
        <f>+IFERROR((VLOOKUP(A155,Hoja2!$A$2:$I$1444,7,FALSE)),"")</f>
        <v>Oficial</v>
      </c>
      <c r="J155" s="249" t="str">
        <f>+IFERROR((VLOOKUP(A155,Hoja2!$A$2:$I$1444,8,FALSE)),"")</f>
        <v>Universidad</v>
      </c>
      <c r="K155" s="250"/>
      <c r="L155" s="131">
        <f>+IFERROR((VLOOKUP(A155,Hoja2!$A$2:$I$1444,9,FALSE)),"")</f>
        <v>1558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1558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V8KVz1MsJ5kZ3ps5lhh0CgwxGJICycnjcXp0dN1UsoOkLAIu/fMcrBZKSfFhaNwNRZYZko8zq7QpjL9udSzYQ==" saltValue="q2dI40OQXE+y9a5At76V3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