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0EB71C1-1D95-4BD8-AEA2-A3EBD6A7CFB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<sst xmlns="http://schemas.openxmlformats.org/spreadsheetml/2006/main" count="22315" uniqueCount="444">
  <si>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</si>
  <si>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</si>
  <si>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</si>
  <si>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</si>
  <si>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</si>
  <si>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</si>
  <si>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</si>
  <si>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</si>
  <si>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</si>
  <si>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</si>
  <si>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</si>
  <si>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</si>
  <si>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</si>
  <si>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</si>
  <si>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</si>
  <si>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</si>
  <si>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</si>
  <si>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</si>
  <si>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</si>
  <si>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</si>
  <si>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</si>
  <si>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</si>
  <si>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</si>
  <si>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</si>
  <si>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</si>
  <si>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</si>
  <si>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</si>
  <si>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</si>
  <si>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</si>
  <si>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</si>
  <si>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</si>
  <si>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</si>
  <si>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</si>
  <si>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</si>
  <si>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</si>
  <si>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</si>
  <si>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</si>
  <si>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</si>
  <si>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</si>
  <si>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</si>
  <si>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</si>
  <si>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</si>
  <si>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</si>
  <si>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</si>
  <si>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</si>
  <si>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</si>
  <si>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</si>
  <si>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</si>
  <si>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</si>
  <si>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</si>
  <si>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</si>
  <si>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</si>
  <si>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</si>
  <si>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</si>
  <si>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</si>
  <si>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</si>
  <si>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</si>
  <si>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</si>
  <si>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</si>
  <si>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</si>
  <si>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</si>
  <si>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</si>
  <si>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</si>
  <si>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</si>
  <si>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</si>
  <si>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</si>
  <si>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</si>
  <si>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</si>
  <si>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</si>
  <si>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</si>
  <si>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</si>
  <si>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</si>
  <si>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</si>
  <si>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</si>
  <si>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</si>
  <si>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</si>
  <si>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</si>
  <si>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</si>
  <si>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</si>
  <si>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</si>
  <si>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</si>
  <si>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</si>
  <si>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</si>
  <si>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</si>
  <si>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</si>
  <si>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</si>
  <si>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</si>
  <si>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</si>
  <si>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</si>
  <si>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</si>
  <si>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</si>
  <si>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</si>
  <si>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</si>
  <si>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</si>
  <si>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</si>
  <si>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</si>
  <si>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</si>
  <si>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</si>
  <si>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</si>
  <si>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</si>
  <si>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</si>
  <si>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</si>
  <si>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</si>
  <si>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</si>
  <si>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</si>
  <si>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</si>
  <si>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</si>
  <si>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</si>
  <si>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</si>
  <si>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</si>
  <si>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</si>
  <si>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</si>
  <si>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</si>
  <si>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</si>
  <si>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</si>
  <si>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</si>
  <si>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</si>
  <si>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</si>
  <si>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</si>
  <si>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</si>
  <si>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</si>
  <si>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</si>
  <si>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</si>
  <si>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</si>
  <si>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</si>
  <si>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</si>
  <si>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</si>
  <si>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</si>
  <si>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</si>
  <si>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</si>
  <si>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</si>
  <si>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</si>
  <si>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</si>
  <si>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</si>
  <si>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</si>
  <si>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</si>
  <si>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</si>
  <si>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</si>
  <si>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</si>
  <si>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</si>
  <si>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</si>
  <si>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</si>
  <si>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</si>
  <si>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</si>
  <si>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</si>
  <si>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</si>
  <si>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</si>
  <si>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</si>
  <si>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</si>
  <si>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</si>
  <si>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</si>
  <si>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</si>
  <si>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</si>
  <si>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</si>
  <si>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</si>
  <si>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</si>
  <si>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</si>
  <si>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</si>
  <si>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</si>
  <si>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</si>
  <si>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</si>
  <si>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</si>
  <si>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</si>
  <si>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</si>
  <si>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</si>
  <si>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</si>
  <si>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</si>
  <si>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</si>
  <si>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</si>
  <si>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</si>
  <si>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</si>
  <si>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</si>
  <si>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</si>
  <si>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</si>
  <si>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</si>
  <si>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</si>
  <si>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</si>
  <si>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</si>
  <si>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</si>
  <si>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</si>
  <si>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</si>
  <si>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</si>
  <si>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</si>
  <si>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</si>
  <si>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</si>
  <si>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</si>
  <si>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</si>
  <si>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</si>
  <si>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</si>
  <si>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</si>
  <si>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</si>
  <si>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</si>
  <si>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</si>
  <si>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</si>
  <si>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</si>
  <si>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</si>
  <si>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</si>
  <si>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</si>
  <si>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</si>
  <si>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</si>
  <si>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</si>
  <si>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</si>
  <si>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</si>
  <si>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</si>
  <si>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</si>
  <si>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</si>
  <si>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</si>
  <si>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</si>
  <si>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</si>
  <si>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</si>
  <si>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</si>
  <si>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</si>
  <si>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</si>
  <si>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</si>
  <si>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</si>
  <si>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</si>
  <si>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</si>
  <si>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</si>
  <si>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</si>
  <si>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</si>
  <si>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</si>
  <si>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</si>
  <si>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</si>
  <si>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</si>
  <si>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</si>
  <si>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</si>
  <si>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</si>
  <si>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</si>
  <si>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</si>
  <si>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</si>
  <si>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</si>
  <si>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</si>
  <si>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</si>
  <si>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</si>
  <si>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</si>
  <si>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</si>
  <si>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</si>
  <si>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</si>
  <si>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</si>
  <si>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</si>
  <si>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</si>
  <si>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</si>
  <si>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</si>
  <si>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</si>
  <si>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</si>
  <si>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</si>
  <si>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</si>
  <si>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</si>
  <si>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</si>
  <si>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</si>
  <si>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</si>
  <si>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</si>
  <si>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</si>
  <si>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</si>
  <si>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</si>
  <si>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</si>
  <si>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</si>
  <si>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</si>
  <si>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</si>
  <si>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</si>
  <si>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</si>
  <si>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</si>
  <si>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</si>
  <si>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</si>
  <si>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</si>
  <si>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</si>
  <si>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</si>
  <si>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</si>
  <si>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</si>
  <si>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</si>
  <si>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</si>
  <si>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</si>
  <si>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</si>
  <si>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</si>
  <si>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</si>
  <si>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</si>
  <si>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</si>
  <si>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</si>
  <si>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</si>
  <si>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</si>
  <si>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</si>
  <si>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</si>
  <si>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</si>
  <si>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</si>
  <si>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</si>
  <si>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</si>
  <si>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</si>
  <si>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</si>
  <si>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</si>
  <si>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</si>
  <si>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</si>
  <si>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</si>
  <si>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</si>
  <si>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</si>
  <si>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</si>
  <si>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</si>
  <si>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</si>
  <si>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</si>
  <si>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</si>
  <si>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</si>
  <si>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</si>
  <si>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</si>
  <si>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</si>
  <si>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</si>
  <si>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</si>
  <si>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</si>
  <si>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</si>
  <si>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</si>
  <si>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</si>
  <si>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</si>
  <si>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</si>
  <si>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</si>
  <si>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</si>
  <si>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</si>
  <si>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</si>
  <si>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</si>
  <si>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</si>
  <si>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</si>
  <si>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</si>
  <si>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</si>
  <si>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</si>
  <si>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</si>
  <si>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</si>
  <si>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</si>
  <si>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</si>
  <si>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</si>
  <si>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</si>
  <si>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</si>
  <si>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</si>
  <si>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</si>
  <si>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</si>
  <si>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</si>
  <si>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</si>
  <si>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</si>
  <si>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</si>
  <si>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</si>
  <si>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</si>
  <si>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</si>
  <si>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</si>
  <si>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</si>
  <si>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</si>
  <si>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</si>
  <si>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</si>
  <si>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</si>
  <si>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</si>
  <si>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</si>
  <si>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</si>
  <si>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</si>
  <si>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</si>
  <si>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</si>
  <si>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</si>
  <si>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</si>
  <si>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</si>
  <si>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</si>
  <si>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</si>
  <si>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</si>
  <si>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</si>
  <si>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</si>
  <si>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</si>
  <si>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</si>
  <si>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</si>
  <si>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</si>
  <si>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</si>
  <si>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</si>
  <si>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</si>
  <si>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</si>
  <si>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</si>
  <si>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</si>
  <si>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</si>
  <si>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</si>
  <si>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</si>
  <si>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</si>
  <si>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</si>
  <si>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</si>
  <si>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</si>
  <si>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</si>
  <si>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</si>
  <si>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</si>
  <si>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</si>
  <si>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</si>
  <si>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</si>
  <si>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</si>
  <si>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</si>
  <si>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</si>
  <si>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</si>
  <si>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</si>
  <si>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</si>
  <si>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</si>
  <si>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</si>
  <si>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</si>
  <si>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</si>
  <si>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</si>
  <si>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</si>
  <si>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</si>
  <si>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</si>
  <si>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</si>
  <si>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</si>
  <si>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</si>
  <si>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</si>
  <si>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</si>
  <si>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</si>
  <si>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</si>
  <si>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</si>
  <si>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</si>
  <si>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</si>
  <si>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</si>
  <si>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</si>
  <si>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</si>
  <si>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</si>
  <si>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</si>
  <si>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</si>
  <si>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</si>
  <si>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</si>
  <si>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</si>
  <si>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</si>
  <si>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</si>
  <si>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</si>
  <si>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</si>
  <si>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</si>
  <si>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</si>
  <si>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</si>
  <si>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</si>
  <si>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</si>
  <si>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</si>
  <si>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</si>
  <si>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</si>
  <si>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</si>
  <si>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</si>
  <si>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</si>
  <si>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</si>
  <si>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</si>
  <si>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</si>
  <si>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</si>
  <si>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</si>
  <si>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</si>
  <si>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</si>
  <si>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</si>
  <si>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</si>
  <si>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</si>
  <si>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</si>
  <si>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</si>
  <si>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</si>
  <si>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COPACABANA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</si>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</sst>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COPACABANA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5212</v>
      </c>
      <c r="F12" s="141"/>
      <c r="G12" s="139" t="str">
        <f>+A10</f>
        <v>COPACABANA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COPACABANA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257</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257</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4.3295148247978435E-2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0.55800000000000005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6.6748882380144911E-2</v>
      </c>
      <c r="D30" s="24">
        <v>3.7367368906658469E-2</v>
      </c>
      <c r="E30" s="24">
        <v>4.6160947838128942E-2</v>
      </c>
      <c r="F30" s="24">
        <v>6.1555075593952485E-2</v>
      </c>
      <c r="G30" s="24">
        <v>6.1092255476704722E-2</v>
      </c>
      <c r="H30" s="25">
        <v>5.1779935275080909E-2</v>
      </c>
      <c r="I30" s="25">
        <v>5.4665409990574933E-2</v>
      </c>
      <c r="J30" s="26">
        <v>4.4778506316967857E-2</v>
      </c>
      <c r="K30" s="26">
        <v>4.3017761121068927E-2</v>
      </c>
      <c r="L30" s="26">
        <v>4.3117744610281922E-2</v>
      </c>
      <c r="M30" s="27">
        <v>4.3295148247978435E-2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667</v>
      </c>
      <c r="D39" s="39">
        <v>355</v>
      </c>
      <c r="E39" s="40">
        <v>0.53223388305847075</v>
      </c>
      <c r="F39" s="38">
        <v>814</v>
      </c>
      <c r="G39" s="39">
        <v>383</v>
      </c>
      <c r="H39" s="40">
        <v>0.47051597051597049</v>
      </c>
      <c r="I39" s="38">
        <v>798</v>
      </c>
      <c r="J39" s="39">
        <v>411</v>
      </c>
      <c r="K39" s="40">
        <v>0.51503759398496241</v>
      </c>
      <c r="L39" s="41">
        <v>885</v>
      </c>
      <c r="M39" s="42">
        <v>494</v>
      </c>
      <c r="N39" s="43">
        <v>0.55800000000000005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433</v>
      </c>
      <c r="D46" s="60">
        <v>242</v>
      </c>
      <c r="E46" s="60">
        <v>300</v>
      </c>
      <c r="F46" s="60">
        <v>399</v>
      </c>
      <c r="G46" s="60">
        <v>396</v>
      </c>
      <c r="H46" s="61">
        <v>336</v>
      </c>
      <c r="I46" s="61">
        <v>348</v>
      </c>
      <c r="J46" s="62">
        <v>280</v>
      </c>
      <c r="K46" s="62">
        <v>264</v>
      </c>
      <c r="L46" s="62">
        <v>260</v>
      </c>
      <c r="M46" s="63">
        <v>257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433</v>
      </c>
      <c r="D48" s="68">
        <f t="shared" ref="D48:L48" si="0">+SUM(D46:D47)</f>
        <v>243</v>
      </c>
      <c r="E48" s="68">
        <f t="shared" si="0"/>
        <v>300</v>
      </c>
      <c r="F48" s="68">
        <f t="shared" si="0"/>
        <v>399</v>
      </c>
      <c r="G48" s="68">
        <f t="shared" si="0"/>
        <v>396</v>
      </c>
      <c r="H48" s="69">
        <f t="shared" si="0"/>
        <v>336</v>
      </c>
      <c r="I48" s="69">
        <f t="shared" si="0"/>
        <v>348</v>
      </c>
      <c r="J48" s="70">
        <f t="shared" si="0"/>
        <v>280</v>
      </c>
      <c r="K48" s="70">
        <f t="shared" si="0"/>
        <v>264</v>
      </c>
      <c r="L48" s="70">
        <f t="shared" si="0"/>
        <v>260</v>
      </c>
      <c r="M48" s="71">
        <f>+SUM(M46:M47)</f>
        <v>257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433</v>
      </c>
      <c r="D53" s="60">
        <v>243</v>
      </c>
      <c r="E53" s="60">
        <v>300</v>
      </c>
      <c r="F53" s="60">
        <v>399</v>
      </c>
      <c r="G53" s="60">
        <v>396</v>
      </c>
      <c r="H53" s="61">
        <v>336</v>
      </c>
      <c r="I53" s="61">
        <v>348</v>
      </c>
      <c r="J53" s="62">
        <v>280</v>
      </c>
      <c r="K53" s="62">
        <v>264</v>
      </c>
      <c r="L53" s="62">
        <v>260</v>
      </c>
      <c r="M53" s="63">
        <v>257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433</v>
      </c>
      <c r="D55" s="68">
        <f t="shared" ref="D55:M55" si="1">+SUM(D53:D54)</f>
        <v>243</v>
      </c>
      <c r="E55" s="68">
        <f t="shared" si="1"/>
        <v>300</v>
      </c>
      <c r="F55" s="68">
        <f t="shared" si="1"/>
        <v>399</v>
      </c>
      <c r="G55" s="68">
        <f t="shared" si="1"/>
        <v>396</v>
      </c>
      <c r="H55" s="69">
        <f t="shared" si="1"/>
        <v>336</v>
      </c>
      <c r="I55" s="69">
        <f t="shared" si="1"/>
        <v>348</v>
      </c>
      <c r="J55" s="70">
        <f t="shared" si="1"/>
        <v>280</v>
      </c>
      <c r="K55" s="70">
        <f t="shared" si="1"/>
        <v>264</v>
      </c>
      <c r="L55" s="70">
        <f t="shared" si="1"/>
        <v>260</v>
      </c>
      <c r="M55" s="71">
        <f t="shared" si="1"/>
        <v>257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405</v>
      </c>
      <c r="D61" s="77">
        <v>95</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28</v>
      </c>
      <c r="D62" s="77">
        <v>148</v>
      </c>
      <c r="E62" s="77">
        <v>300</v>
      </c>
      <c r="F62" s="77">
        <v>399</v>
      </c>
      <c r="G62" s="77">
        <v>396</v>
      </c>
      <c r="H62" s="78">
        <v>336</v>
      </c>
      <c r="I62" s="78">
        <v>348</v>
      </c>
      <c r="J62" s="79">
        <v>280</v>
      </c>
      <c r="K62" s="65">
        <v>264</v>
      </c>
      <c r="L62" s="65">
        <v>260</v>
      </c>
      <c r="M62" s="66">
        <v>257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433</v>
      </c>
      <c r="D66" s="81">
        <f t="shared" ref="D66:M66" si="2">+SUM(D60:D65)</f>
        <v>243</v>
      </c>
      <c r="E66" s="81">
        <f t="shared" si="2"/>
        <v>300</v>
      </c>
      <c r="F66" s="81">
        <f t="shared" si="2"/>
        <v>399</v>
      </c>
      <c r="G66" s="81">
        <f t="shared" si="2"/>
        <v>396</v>
      </c>
      <c r="H66" s="82">
        <f t="shared" si="2"/>
        <v>336</v>
      </c>
      <c r="I66" s="82">
        <f t="shared" si="2"/>
        <v>348</v>
      </c>
      <c r="J66" s="83">
        <f t="shared" si="2"/>
        <v>280</v>
      </c>
      <c r="K66" s="70">
        <f t="shared" si="2"/>
        <v>264</v>
      </c>
      <c r="L66" s="70">
        <f t="shared" si="2"/>
        <v>260</v>
      </c>
      <c r="M66" s="71">
        <f t="shared" si="2"/>
        <v>257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28</v>
      </c>
      <c r="D73" s="77">
        <v>72</v>
      </c>
      <c r="E73" s="77">
        <v>80</v>
      </c>
      <c r="F73" s="77">
        <v>84</v>
      </c>
      <c r="G73" s="77">
        <v>74</v>
      </c>
      <c r="H73" s="78">
        <v>56</v>
      </c>
      <c r="I73" s="78">
        <v>29</v>
      </c>
      <c r="J73" s="79">
        <v>14</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69</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13</v>
      </c>
      <c r="D75" s="77">
        <v>37</v>
      </c>
      <c r="E75" s="77">
        <v>145</v>
      </c>
      <c r="F75" s="77">
        <v>236</v>
      </c>
      <c r="G75" s="77">
        <v>229</v>
      </c>
      <c r="H75" s="78">
        <v>201</v>
      </c>
      <c r="I75" s="78">
        <v>226</v>
      </c>
      <c r="J75" s="79">
        <v>180</v>
      </c>
      <c r="K75" s="65">
        <v>162</v>
      </c>
      <c r="L75" s="65">
        <v>141</v>
      </c>
      <c r="M75" s="66">
        <v>123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169</v>
      </c>
      <c r="D76" s="77">
        <v>55</v>
      </c>
      <c r="E76" s="77">
        <v>75</v>
      </c>
      <c r="F76" s="77">
        <v>79</v>
      </c>
      <c r="G76" s="77">
        <v>93</v>
      </c>
      <c r="H76" s="78">
        <v>79</v>
      </c>
      <c r="I76" s="78">
        <v>93</v>
      </c>
      <c r="J76" s="79">
        <v>86</v>
      </c>
      <c r="K76" s="65">
        <v>102</v>
      </c>
      <c r="L76" s="65">
        <v>119</v>
      </c>
      <c r="M76" s="66">
        <v>134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154</v>
      </c>
      <c r="D77" s="77">
        <v>79</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433</v>
      </c>
      <c r="D80" s="81">
        <f t="shared" ref="D80:M80" si="3">+SUM(D71:D79)</f>
        <v>243</v>
      </c>
      <c r="E80" s="81">
        <f t="shared" si="3"/>
        <v>300</v>
      </c>
      <c r="F80" s="81">
        <f t="shared" si="3"/>
        <v>399</v>
      </c>
      <c r="G80" s="81">
        <f t="shared" si="3"/>
        <v>396</v>
      </c>
      <c r="H80" s="82">
        <f t="shared" si="3"/>
        <v>336</v>
      </c>
      <c r="I80" s="82">
        <f t="shared" si="3"/>
        <v>348</v>
      </c>
      <c r="J80" s="83">
        <f t="shared" si="3"/>
        <v>280</v>
      </c>
      <c r="K80" s="70">
        <f t="shared" si="3"/>
        <v>264</v>
      </c>
      <c r="L80" s="70">
        <f t="shared" si="3"/>
        <v>260</v>
      </c>
      <c r="M80" s="71">
        <f t="shared" si="3"/>
        <v>257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56</v>
      </c>
      <c r="F86" s="79">
        <v>29</v>
      </c>
      <c r="G86" s="79">
        <v>14</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201</v>
      </c>
      <c r="F88" s="79">
        <v>226</v>
      </c>
      <c r="G88" s="79">
        <v>180</v>
      </c>
      <c r="H88" s="65">
        <v>162</v>
      </c>
      <c r="I88" s="65">
        <v>141</v>
      </c>
      <c r="J88" s="66">
        <v>123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79</v>
      </c>
      <c r="F89" s="79">
        <v>93</v>
      </c>
      <c r="G89" s="79">
        <v>86</v>
      </c>
      <c r="H89" s="65">
        <v>102</v>
      </c>
      <c r="I89" s="65">
        <v>119</v>
      </c>
      <c r="J89" s="66">
        <v>134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336</v>
      </c>
      <c r="F96" s="83">
        <f t="shared" si="4"/>
        <v>348</v>
      </c>
      <c r="G96" s="83">
        <f t="shared" si="4"/>
        <v>280</v>
      </c>
      <c r="H96" s="70">
        <f t="shared" si="4"/>
        <v>264</v>
      </c>
      <c r="I96" s="70">
        <f t="shared" si="4"/>
        <v>260</v>
      </c>
      <c r="J96" s="71">
        <f t="shared" si="4"/>
        <v>257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433</v>
      </c>
      <c r="D102" s="102">
        <v>242</v>
      </c>
      <c r="E102" s="102">
        <v>300</v>
      </c>
      <c r="F102" s="102">
        <v>399</v>
      </c>
      <c r="G102" s="102">
        <v>396</v>
      </c>
      <c r="H102" s="103">
        <v>336</v>
      </c>
      <c r="I102" s="103">
        <v>348</v>
      </c>
      <c r="J102" s="103">
        <v>280</v>
      </c>
      <c r="K102" s="97">
        <v>264</v>
      </c>
      <c r="L102" s="97">
        <v>260</v>
      </c>
      <c r="M102" s="98">
        <v>257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433</v>
      </c>
      <c r="D107" s="81">
        <f t="shared" ref="D107:M107" si="5">+SUM(D102:D106)</f>
        <v>243</v>
      </c>
      <c r="E107" s="81">
        <f t="shared" si="5"/>
        <v>300</v>
      </c>
      <c r="F107" s="81">
        <f t="shared" si="5"/>
        <v>399</v>
      </c>
      <c r="G107" s="81">
        <f t="shared" si="5"/>
        <v>396</v>
      </c>
      <c r="H107" s="82">
        <f t="shared" si="5"/>
        <v>336</v>
      </c>
      <c r="I107" s="82">
        <f t="shared" si="5"/>
        <v>348</v>
      </c>
      <c r="J107" s="82">
        <f t="shared" si="5"/>
        <v>280</v>
      </c>
      <c r="K107" s="70">
        <f t="shared" si="5"/>
        <v>264</v>
      </c>
      <c r="L107" s="70">
        <f t="shared" si="5"/>
        <v>260</v>
      </c>
      <c r="M107" s="71">
        <f t="shared" si="5"/>
        <v>257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242</v>
      </c>
      <c r="D113" s="108">
        <v>121</v>
      </c>
      <c r="E113" s="108">
        <v>61</v>
      </c>
      <c r="F113" s="108">
        <v>81</v>
      </c>
      <c r="G113" s="108">
        <v>78</v>
      </c>
      <c r="H113" s="109">
        <v>70</v>
      </c>
      <c r="I113" s="109">
        <v>80</v>
      </c>
      <c r="J113" s="97">
        <v>73</v>
      </c>
      <c r="K113" s="97">
        <v>74</v>
      </c>
      <c r="L113" s="97">
        <v>63</v>
      </c>
      <c r="M113" s="98">
        <v>65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191</v>
      </c>
      <c r="D114" s="77">
        <v>122</v>
      </c>
      <c r="E114" s="77">
        <v>239</v>
      </c>
      <c r="F114" s="77">
        <v>318</v>
      </c>
      <c r="G114" s="77">
        <v>318</v>
      </c>
      <c r="H114" s="78">
        <v>266</v>
      </c>
      <c r="I114" s="78">
        <v>268</v>
      </c>
      <c r="J114" s="78">
        <v>207</v>
      </c>
      <c r="K114" s="65">
        <v>190</v>
      </c>
      <c r="L114" s="65">
        <v>197</v>
      </c>
      <c r="M114" s="66">
        <v>192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433</v>
      </c>
      <c r="D116" s="81">
        <f t="shared" si="6"/>
        <v>243</v>
      </c>
      <c r="E116" s="81">
        <f t="shared" si="6"/>
        <v>300</v>
      </c>
      <c r="F116" s="81">
        <f t="shared" si="6"/>
        <v>399</v>
      </c>
      <c r="G116" s="81">
        <f t="shared" si="6"/>
        <v>396</v>
      </c>
      <c r="H116" s="82">
        <f t="shared" si="6"/>
        <v>336</v>
      </c>
      <c r="I116" s="82">
        <f t="shared" si="6"/>
        <v>348</v>
      </c>
      <c r="J116" s="82">
        <f t="shared" si="6"/>
        <v>280</v>
      </c>
      <c r="K116" s="70">
        <f t="shared" si="6"/>
        <v>264</v>
      </c>
      <c r="L116" s="70">
        <f t="shared" si="6"/>
        <v>260</v>
      </c>
      <c r="M116" s="71">
        <f t="shared" si="6"/>
        <v>257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257</v>
      </c>
      <c r="D123" s="115">
        <v>257</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257</v>
      </c>
      <c r="D127" s="118">
        <f>+SUM(D121:D126)</f>
        <v>257</v>
      </c>
      <c r="E127" s="119">
        <f t="shared" ref="E127" si="9">+IF(C127=0,"",(D127/C127))</f>
        <v>1</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59</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27</v>
      </c>
      <c r="D134" s="77">
        <v>102</v>
      </c>
      <c r="E134" s="77">
        <v>152</v>
      </c>
      <c r="F134" s="77">
        <v>88</v>
      </c>
      <c r="G134" s="78">
        <v>38</v>
      </c>
      <c r="H134" s="78">
        <v>22</v>
      </c>
      <c r="I134" s="79">
        <v>54</v>
      </c>
      <c r="J134" s="78">
        <v>35</v>
      </c>
      <c r="K134" s="78">
        <v>38</v>
      </c>
      <c r="L134" s="124">
        <v>53</v>
      </c>
      <c r="M134" s="125">
        <v>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1</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86</v>
      </c>
      <c r="D138" s="81">
        <f t="shared" ref="D138:I138" si="10">+SUM(D132:D137)</f>
        <v>102</v>
      </c>
      <c r="E138" s="81">
        <f t="shared" si="10"/>
        <v>152</v>
      </c>
      <c r="F138" s="81">
        <f t="shared" si="10"/>
        <v>89</v>
      </c>
      <c r="G138" s="82">
        <f t="shared" si="10"/>
        <v>38</v>
      </c>
      <c r="H138" s="82">
        <f t="shared" si="10"/>
        <v>22</v>
      </c>
      <c r="I138" s="83">
        <f t="shared" si="10"/>
        <v>54</v>
      </c>
      <c r="J138" s="82">
        <f>+SUM(J132:J137)</f>
        <v>35</v>
      </c>
      <c r="K138" s="82">
        <f t="shared" ref="K138" si="11">+SUM(K132:K137)</f>
        <v>38</v>
      </c>
      <c r="L138" s="127">
        <f>+SUM(L132:L137)</f>
        <v>53</v>
      </c>
      <c r="M138" s="128">
        <f>+SUM(M132:M137)</f>
        <v>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158</v>
      </c>
      <c r="D145" s="77">
        <v>59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29</v>
      </c>
      <c r="I146" s="79">
        <v>57</v>
      </c>
      <c r="J146" s="78">
        <v>94</v>
      </c>
      <c r="K146" s="78">
        <v>57</v>
      </c>
      <c r="L146" s="124">
        <v>53</v>
      </c>
      <c r="M146" s="125">
        <v>29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158</v>
      </c>
      <c r="D150" s="81">
        <f t="shared" ref="D150:I150" si="12">+SUM(D144:D149)</f>
        <v>59</v>
      </c>
      <c r="E150" s="81">
        <f t="shared" si="12"/>
        <v>11</v>
      </c>
      <c r="F150" s="81">
        <f t="shared" si="12"/>
        <v>0</v>
      </c>
      <c r="G150" s="82">
        <f t="shared" si="12"/>
        <v>0</v>
      </c>
      <c r="H150" s="82">
        <f t="shared" si="12"/>
        <v>29</v>
      </c>
      <c r="I150" s="83">
        <f t="shared" si="12"/>
        <v>57</v>
      </c>
      <c r="J150" s="82">
        <f>+SUM(J144:J149)</f>
        <v>94</v>
      </c>
      <c r="K150" s="82">
        <f t="shared" ref="K150" si="13">+SUM(K144:K149)</f>
        <v>57</v>
      </c>
      <c r="L150" s="127">
        <f>+SUM(L144:L149)</f>
        <v>53</v>
      </c>
      <c r="M150" s="128">
        <f>+SUM(M144:M149)</f>
        <v>29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3204</v>
      </c>
      <c r="C155" s="130">
        <f>+IFERROR((VLOOKUP(A155,Hoja2!$A$2:$I$1444,4,FALSE)),"")</f>
        <v>3204</v>
      </c>
      <c r="D155" s="169" t="str">
        <f>+IFERROR((VLOOKUP(A155,Hoja2!$A$2:$I$1444,5,FALSE)),"")</f>
        <v>TECNOLOGICO DE ANTIOQUIA</v>
      </c>
      <c r="E155" s="169"/>
      <c r="F155" s="169"/>
      <c r="G155" s="170"/>
      <c r="H155" s="130" t="str">
        <f>+IFERROR((VLOOKUP(A155,Hoja2!$A$2:$I$1444,6,FALSE)),"")</f>
        <v>Antioquia</v>
      </c>
      <c r="I155" s="130" t="str">
        <f>+IFERROR((VLOOKUP(A155,Hoja2!$A$2:$I$1444,7,FALSE)),"")</f>
        <v>Oficial</v>
      </c>
      <c r="J155" s="249" t="str">
        <f>+IFERROR((VLOOKUP(A155,Hoja2!$A$2:$I$1444,8,FALSE)),"")</f>
        <v>Institución Universitaria/Escuela Tecnológica</v>
      </c>
      <c r="K155" s="250"/>
      <c r="L155" s="131">
        <f>+IFERROR((VLOOKUP(A155,Hoja2!$A$2:$I$1444,9,FALSE)),"")</f>
        <v>257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MszSyNUO+Wj0rhUQ2xyvbVRopVYVqVaZfXnyWTDqe++h6ONr2lbXmhstb61JEh25gTUJfayKMEIF6WY6az4zw==" saltValue="9FwU5XB0grEIl8cvj7QaM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1</v>
      </c>
      <c r="B103">
        <v>5212</v>
      </c>
      <c r="C103">
        <v>3204</v>
      </c>
      <c r="D103">
        <v>3204</v>
      </c>
      <c r="E103" t="s">
        <v>174</v>
      </c>
      <c r="F103" t="s">
        <v>129</v>
      </c>
      <c r="G103" t="s">
        <v>39</v>
      </c>
      <c r="H103" t="s">
        <v>156</v>
      </c>
      <c r="I103">
        <v>257</v>
      </c>
    </row>
    <row r="104" spans="1:9" x14ac:dyDescent="0.25">
      <c r="A104" s="167">
        <f>+COUNTIF($B$1:B104,Hoja1!$D$10)</f>
        <v>1</v>
      </c>
      <c r="B104">
        <v>5234</v>
      </c>
      <c r="C104">
        <v>2104</v>
      </c>
      <c r="D104">
        <v>2104</v>
      </c>
      <c r="E104" t="s">
        <v>155</v>
      </c>
      <c r="F104" t="s">
        <v>137</v>
      </c>
      <c r="G104" t="s">
        <v>39</v>
      </c>
      <c r="H104" t="s">
        <v>156</v>
      </c>
      <c r="I104">
        <v>30</v>
      </c>
    </row>
    <row r="105" spans="1:9" x14ac:dyDescent="0.25">
      <c r="A105" s="167">
        <f>+COUNTIF($B$1:B105,Hoja1!$D$10)</f>
        <v>1</v>
      </c>
      <c r="B105">
        <v>5240</v>
      </c>
      <c r="C105">
        <v>2104</v>
      </c>
      <c r="D105">
        <v>2104</v>
      </c>
      <c r="E105" t="s">
        <v>155</v>
      </c>
      <c r="F105" t="s">
        <v>137</v>
      </c>
      <c r="G105" t="s">
        <v>39</v>
      </c>
      <c r="H105" t="s">
        <v>156</v>
      </c>
      <c r="I105">
        <v>16</v>
      </c>
    </row>
    <row r="106" spans="1:9" x14ac:dyDescent="0.25">
      <c r="A106" s="167">
        <f>+COUNTIF($B$1:B106,Hoja1!$D$10)</f>
        <v>1</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1</v>
      </c>
      <c r="B108">
        <v>5266</v>
      </c>
      <c r="C108">
        <v>2302</v>
      </c>
      <c r="D108">
        <v>2302</v>
      </c>
      <c r="E108" t="s">
        <v>200</v>
      </c>
      <c r="F108" t="s">
        <v>129</v>
      </c>
      <c r="G108" t="s">
        <v>39</v>
      </c>
      <c r="H108" t="s">
        <v>156</v>
      </c>
      <c r="I108">
        <v>5732</v>
      </c>
    </row>
    <row r="109" spans="1:9" x14ac:dyDescent="0.25">
      <c r="A109" s="167">
        <f>+COUNTIF($B$1:B109,Hoja1!$D$10)</f>
        <v>1</v>
      </c>
      <c r="B109">
        <v>5266</v>
      </c>
      <c r="C109">
        <v>2813</v>
      </c>
      <c r="D109">
        <v>2813</v>
      </c>
      <c r="E109" t="s">
        <v>168</v>
      </c>
      <c r="F109" t="s">
        <v>129</v>
      </c>
      <c r="G109" t="s">
        <v>138</v>
      </c>
      <c r="H109" t="s">
        <v>130</v>
      </c>
      <c r="I109">
        <v>1095</v>
      </c>
    </row>
    <row r="110" spans="1:9" x14ac:dyDescent="0.25">
      <c r="A110" s="167">
        <f>+COUNTIF($B$1:B110,Hoja1!$D$10)</f>
        <v>1</v>
      </c>
      <c r="B110">
        <v>5266</v>
      </c>
      <c r="C110">
        <v>3303</v>
      </c>
      <c r="D110">
        <v>3303</v>
      </c>
      <c r="E110" t="s">
        <v>201</v>
      </c>
      <c r="F110" t="s">
        <v>129</v>
      </c>
      <c r="G110" t="s">
        <v>39</v>
      </c>
      <c r="H110" t="s">
        <v>179</v>
      </c>
      <c r="I110">
        <v>1239</v>
      </c>
    </row>
    <row r="111" spans="1:9" x14ac:dyDescent="0.25">
      <c r="A111" s="167">
        <f>+COUNTIF($B$1:B111,Hoja1!$D$10)</f>
        <v>1</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