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4F6FC07-81DC-430C-AB53-819B51A20EB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<sst xmlns="http://schemas.openxmlformats.org/spreadsheetml/2006/main" count="22315" uniqueCount="444">
  <si>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</si>
  <si>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</si>
  <si>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</si>
  <si>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</si>
  <si>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</si>
  <si>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</si>
  <si>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</si>
  <si>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</si>
  <si>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</si>
  <si>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</si>
  <si>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</si>
  <si>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</si>
  <si>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</si>
  <si>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</si>
  <si>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</si>
  <si>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</si>
  <si>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</si>
  <si>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</si>
  <si>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</si>
  <si>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</si>
  <si>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</si>
  <si>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</si>
  <si>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</si>
  <si>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</si>
  <si>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</si>
  <si>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</si>
  <si>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</si>
  <si>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</si>
  <si>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</si>
  <si>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</si>
  <si>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</si>
  <si>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</si>
  <si>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</si>
  <si>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</si>
  <si>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</si>
  <si>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</si>
  <si>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</si>
  <si>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</si>
  <si>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</si>
  <si>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</si>
  <si>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</si>
  <si>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</si>
  <si>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</si>
  <si>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</si>
  <si>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</si>
  <si>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</si>
  <si>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</si>
  <si>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</si>
  <si>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</si>
  <si>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</si>
  <si>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</si>
  <si>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</si>
  <si>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</si>
  <si>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</si>
  <si>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</si>
  <si>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</si>
  <si>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</si>
  <si>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</si>
  <si>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</si>
  <si>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</si>
  <si>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</si>
  <si>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</si>
  <si>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</si>
  <si>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</si>
  <si>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</si>
  <si>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</si>
  <si>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</si>
  <si>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</si>
  <si>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</si>
  <si>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</si>
  <si>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</si>
  <si>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</si>
  <si>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</si>
  <si>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</si>
  <si>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</si>
  <si>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</si>
  <si>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</si>
  <si>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</si>
  <si>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</si>
  <si>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</si>
  <si>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</si>
  <si>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</si>
  <si>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</si>
  <si>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</si>
  <si>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</si>
  <si>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</si>
  <si>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</si>
  <si>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</si>
  <si>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</si>
  <si>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</si>
  <si>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</si>
  <si>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</si>
  <si>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</si>
  <si>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</si>
  <si>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</si>
  <si>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</si>
  <si>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</si>
  <si>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</si>
  <si>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</si>
  <si>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</si>
  <si>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</si>
  <si>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</si>
  <si>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</si>
  <si>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</si>
  <si>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</si>
  <si>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</si>
  <si>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</si>
  <si>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</si>
  <si>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</si>
  <si>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</si>
  <si>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</si>
  <si>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</si>
  <si>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</si>
  <si>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</si>
  <si>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</si>
  <si>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</si>
  <si>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</si>
  <si>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</si>
  <si>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</si>
  <si>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</si>
  <si>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</si>
  <si>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</si>
  <si>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</si>
  <si>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</si>
  <si>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</si>
  <si>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</si>
  <si>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</si>
  <si>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</si>
  <si>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</si>
  <si>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</si>
  <si>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</si>
  <si>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</si>
  <si>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</si>
  <si>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</si>
  <si>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</si>
  <si>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</si>
  <si>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</si>
  <si>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</si>
  <si>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</si>
  <si>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</si>
  <si>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</si>
  <si>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</si>
  <si>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</si>
  <si>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</si>
  <si>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</si>
  <si>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</si>
  <si>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</si>
  <si>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</si>
  <si>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</si>
  <si>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</si>
  <si>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</si>
  <si>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</si>
  <si>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</si>
  <si>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</si>
  <si>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</si>
  <si>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</si>
  <si>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</si>
  <si>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</si>
  <si>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</si>
  <si>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</si>
  <si>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</si>
  <si>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</si>
  <si>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</si>
  <si>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</si>
  <si>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</si>
  <si>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</si>
  <si>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</si>
  <si>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</si>
  <si>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</si>
  <si>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</si>
  <si>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</si>
  <si>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</si>
  <si>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</si>
  <si>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</si>
  <si>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</si>
  <si>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</si>
  <si>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</si>
  <si>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</si>
  <si>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</si>
  <si>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</si>
  <si>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</si>
  <si>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</si>
  <si>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</si>
  <si>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</si>
  <si>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</si>
  <si>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</si>
  <si>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</si>
  <si>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</si>
  <si>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</si>
  <si>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</si>
  <si>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</si>
  <si>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</si>
  <si>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</si>
  <si>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</si>
  <si>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</si>
  <si>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</si>
  <si>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</si>
  <si>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</si>
  <si>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</si>
  <si>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</si>
  <si>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</si>
  <si>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</si>
  <si>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</si>
  <si>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</si>
  <si>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</si>
  <si>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</si>
  <si>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</si>
  <si>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</si>
  <si>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</si>
  <si>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</si>
  <si>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</si>
  <si>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</si>
  <si>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</si>
  <si>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</si>
  <si>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</si>
  <si>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</si>
  <si>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</si>
  <si>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</si>
  <si>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</si>
  <si>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</si>
  <si>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</si>
  <si>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</si>
  <si>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</si>
  <si>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</si>
  <si>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</si>
  <si>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</si>
  <si>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</si>
  <si>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</si>
  <si>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</si>
  <si>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</si>
  <si>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</si>
  <si>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</si>
  <si>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</si>
  <si>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</si>
  <si>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</si>
  <si>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</si>
  <si>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</si>
  <si>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</si>
  <si>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</si>
  <si>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</si>
  <si>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</si>
  <si>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</si>
  <si>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</si>
  <si>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</si>
  <si>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</si>
  <si>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</si>
  <si>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</si>
  <si>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</si>
  <si>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</si>
  <si>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</si>
  <si>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</si>
  <si>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</si>
  <si>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</si>
  <si>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</si>
  <si>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</si>
  <si>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</si>
  <si>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</si>
  <si>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</si>
  <si>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</si>
  <si>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</si>
  <si>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</si>
  <si>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</si>
  <si>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</si>
  <si>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</si>
  <si>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</si>
  <si>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</si>
  <si>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</si>
  <si>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</si>
  <si>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</si>
  <si>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</si>
  <si>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</si>
  <si>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</si>
  <si>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</si>
  <si>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</si>
  <si>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</si>
  <si>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</si>
  <si>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</si>
  <si>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</si>
  <si>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</si>
  <si>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</si>
  <si>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</si>
  <si>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</si>
  <si>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</si>
  <si>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</si>
  <si>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</si>
  <si>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</si>
  <si>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</si>
  <si>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</si>
  <si>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</si>
  <si>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</si>
  <si>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</si>
  <si>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</si>
  <si>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</si>
  <si>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</si>
  <si>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</si>
  <si>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</si>
  <si>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</si>
  <si>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</si>
  <si>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</si>
  <si>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</si>
  <si>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</si>
  <si>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</si>
  <si>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</si>
  <si>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</si>
  <si>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</si>
  <si>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</si>
  <si>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</si>
  <si>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</si>
  <si>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</si>
  <si>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</si>
  <si>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</si>
  <si>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</si>
  <si>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</si>
  <si>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</si>
  <si>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</si>
  <si>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</si>
  <si>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</si>
  <si>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</si>
  <si>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</si>
  <si>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</si>
  <si>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</si>
  <si>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</si>
  <si>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</si>
  <si>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</si>
  <si>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</si>
  <si>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</si>
  <si>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</si>
  <si>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</si>
  <si>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</si>
  <si>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</si>
  <si>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</si>
  <si>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</si>
  <si>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</si>
  <si>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</si>
  <si>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</si>
  <si>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</si>
  <si>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</si>
  <si>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</si>
  <si>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</si>
  <si>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</si>
  <si>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</si>
  <si>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</si>
  <si>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</si>
  <si>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</si>
  <si>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</si>
  <si>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</si>
  <si>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</si>
  <si>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</si>
  <si>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</si>
  <si>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</si>
  <si>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</si>
  <si>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</si>
  <si>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</si>
  <si>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</si>
  <si>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</si>
  <si>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</si>
  <si>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</si>
  <si>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</si>
  <si>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</si>
  <si>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</si>
  <si>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</si>
  <si>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</si>
  <si>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</si>
  <si>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</si>
  <si>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</si>
  <si>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</si>
  <si>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</si>
  <si>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</si>
  <si>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</si>
  <si>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</si>
  <si>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</si>
  <si>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</si>
  <si>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</si>
  <si>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</si>
  <si>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</si>
  <si>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</si>
  <si>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</si>
  <si>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</si>
  <si>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</si>
  <si>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</si>
  <si>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</si>
  <si>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</si>
  <si>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</si>
  <si>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</si>
  <si>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</si>
  <si>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</si>
  <si>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</si>
  <si>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</si>
  <si>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</si>
  <si>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</si>
  <si>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</si>
  <si>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</si>
  <si>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</si>
  <si>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</si>
  <si>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</si>
  <si>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</si>
  <si>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</si>
  <si>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</si>
  <si>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</si>
  <si>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</si>
  <si>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</si>
  <si>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</si>
  <si>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</si>
  <si>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</si>
  <si>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</si>
  <si>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</si>
  <si>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</si>
  <si>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</si>
  <si>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</si>
  <si>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</si>
  <si>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</si>
  <si>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</si>
  <si>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</si>
  <si>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</si>
  <si>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</si>
  <si>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</si>
  <si>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</si>
  <si>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</si>
  <si>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</si>
  <si>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</si>
  <si>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</si>
  <si>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</si>
  <si>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</si>
  <si>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</si>
  <si>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</si>
  <si>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</si>
  <si>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</si>
  <si>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</si>
  <si>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</si>
  <si>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</si>
  <si>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</si>
  <si>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</si>
  <si>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</si>
  <si>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</si>
  <si>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</si>
  <si>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</si>
  <si>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</si>
  <si>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</si>
  <si>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</si>
  <si>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</si>
  <si>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</si>
  <si>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</si>
  <si>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BOYACÁ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</si>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</sst>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BOYACÁ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15572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15572</v>
      </c>
      <c r="F12" s="141"/>
      <c r="G12" s="139" t="str">
        <f>+A10</f>
        <v>PUERTO BOYACÁ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BOYACÁ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414</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414</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0.10558530986993114</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0.42299999999999999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4.8989113530326596E-2</v>
      </c>
      <c r="D30" s="24">
        <v>7.6962943767815498E-2</v>
      </c>
      <c r="E30" s="24">
        <v>0.11821252273317745</v>
      </c>
      <c r="F30" s="24">
        <v>0.15532968464946573</v>
      </c>
      <c r="G30" s="24">
        <v>0.15060240963855423</v>
      </c>
      <c r="H30" s="25">
        <v>0.14814814814814814</v>
      </c>
      <c r="I30" s="25">
        <v>0.12170800306826898</v>
      </c>
      <c r="J30" s="26">
        <v>8.952187182095625E-2</v>
      </c>
      <c r="K30" s="26">
        <v>8.3184940218773845E-2</v>
      </c>
      <c r="L30" s="26">
        <v>8.5095541401273886E-2</v>
      </c>
      <c r="M30" s="27">
        <v>0.10558530986993114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529</v>
      </c>
      <c r="D39" s="39">
        <v>166</v>
      </c>
      <c r="E39" s="40">
        <v>0.31379962192816635</v>
      </c>
      <c r="F39" s="38">
        <v>546</v>
      </c>
      <c r="G39" s="39">
        <v>208</v>
      </c>
      <c r="H39" s="40">
        <v>0.38095238095238093</v>
      </c>
      <c r="I39" s="38">
        <v>533</v>
      </c>
      <c r="J39" s="39">
        <v>225</v>
      </c>
      <c r="K39" s="40">
        <v>0.42213883677298314</v>
      </c>
      <c r="L39" s="41">
        <v>612</v>
      </c>
      <c r="M39" s="42">
        <v>259</v>
      </c>
      <c r="N39" s="43">
        <v>0.42299999999999999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189</v>
      </c>
      <c r="D46" s="60">
        <v>297</v>
      </c>
      <c r="E46" s="60">
        <v>454</v>
      </c>
      <c r="F46" s="60">
        <v>595</v>
      </c>
      <c r="G46" s="60">
        <v>575</v>
      </c>
      <c r="H46" s="61">
        <v>566</v>
      </c>
      <c r="I46" s="61">
        <v>476</v>
      </c>
      <c r="J46" s="62">
        <v>352</v>
      </c>
      <c r="K46" s="62">
        <v>327</v>
      </c>
      <c r="L46" s="62">
        <v>334</v>
      </c>
      <c r="M46" s="63">
        <v>414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1</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189</v>
      </c>
      <c r="D48" s="68">
        <f t="shared" ref="D48:L48" si="0">+SUM(D46:D47)</f>
        <v>297</v>
      </c>
      <c r="E48" s="68">
        <f t="shared" si="0"/>
        <v>455</v>
      </c>
      <c r="F48" s="68">
        <f t="shared" si="0"/>
        <v>596</v>
      </c>
      <c r="G48" s="68">
        <f t="shared" si="0"/>
        <v>575</v>
      </c>
      <c r="H48" s="69">
        <f t="shared" si="0"/>
        <v>568</v>
      </c>
      <c r="I48" s="69">
        <f t="shared" si="0"/>
        <v>476</v>
      </c>
      <c r="J48" s="70">
        <f t="shared" si="0"/>
        <v>352</v>
      </c>
      <c r="K48" s="70">
        <f t="shared" si="0"/>
        <v>327</v>
      </c>
      <c r="L48" s="70">
        <f t="shared" si="0"/>
        <v>334</v>
      </c>
      <c r="M48" s="71">
        <f>+SUM(M46:M47)</f>
        <v>414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189</v>
      </c>
      <c r="D53" s="60">
        <v>297</v>
      </c>
      <c r="E53" s="60">
        <v>455</v>
      </c>
      <c r="F53" s="60">
        <v>596</v>
      </c>
      <c r="G53" s="60">
        <v>575</v>
      </c>
      <c r="H53" s="61">
        <v>568</v>
      </c>
      <c r="I53" s="61">
        <v>476</v>
      </c>
      <c r="J53" s="62">
        <v>352</v>
      </c>
      <c r="K53" s="62">
        <v>327</v>
      </c>
      <c r="L53" s="62">
        <v>334</v>
      </c>
      <c r="M53" s="63">
        <v>414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189</v>
      </c>
      <c r="D55" s="68">
        <f t="shared" ref="D55:M55" si="1">+SUM(D53:D54)</f>
        <v>297</v>
      </c>
      <c r="E55" s="68">
        <f t="shared" si="1"/>
        <v>455</v>
      </c>
      <c r="F55" s="68">
        <f t="shared" si="1"/>
        <v>596</v>
      </c>
      <c r="G55" s="68">
        <f t="shared" si="1"/>
        <v>575</v>
      </c>
      <c r="H55" s="69">
        <f t="shared" si="1"/>
        <v>568</v>
      </c>
      <c r="I55" s="69">
        <f t="shared" si="1"/>
        <v>476</v>
      </c>
      <c r="J55" s="70">
        <f t="shared" si="1"/>
        <v>352</v>
      </c>
      <c r="K55" s="70">
        <f t="shared" si="1"/>
        <v>327</v>
      </c>
      <c r="L55" s="70">
        <f t="shared" si="1"/>
        <v>334</v>
      </c>
      <c r="M55" s="71">
        <f t="shared" si="1"/>
        <v>414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139</v>
      </c>
      <c r="D61" s="77">
        <v>275</v>
      </c>
      <c r="E61" s="77">
        <v>396</v>
      </c>
      <c r="F61" s="77">
        <v>547</v>
      </c>
      <c r="G61" s="77">
        <v>530</v>
      </c>
      <c r="H61" s="78">
        <v>543</v>
      </c>
      <c r="I61" s="78">
        <v>456</v>
      </c>
      <c r="J61" s="79">
        <v>352</v>
      </c>
      <c r="K61" s="65">
        <v>295</v>
      </c>
      <c r="L61" s="65">
        <v>308</v>
      </c>
      <c r="M61" s="66">
        <v>389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50</v>
      </c>
      <c r="D62" s="77">
        <v>22</v>
      </c>
      <c r="E62" s="77">
        <v>59</v>
      </c>
      <c r="F62" s="77">
        <v>48</v>
      </c>
      <c r="G62" s="77">
        <v>45</v>
      </c>
      <c r="H62" s="78">
        <v>23</v>
      </c>
      <c r="I62" s="78">
        <v>20</v>
      </c>
      <c r="J62" s="79">
        <v>0</v>
      </c>
      <c r="K62" s="65">
        <v>32</v>
      </c>
      <c r="L62" s="65">
        <v>26</v>
      </c>
      <c r="M62" s="66">
        <v>25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189</v>
      </c>
      <c r="D66" s="81">
        <f t="shared" ref="D66:M66" si="2">+SUM(D60:D65)</f>
        <v>297</v>
      </c>
      <c r="E66" s="81">
        <f t="shared" si="2"/>
        <v>455</v>
      </c>
      <c r="F66" s="81">
        <f t="shared" si="2"/>
        <v>596</v>
      </c>
      <c r="G66" s="81">
        <f t="shared" si="2"/>
        <v>575</v>
      </c>
      <c r="H66" s="82">
        <f t="shared" si="2"/>
        <v>568</v>
      </c>
      <c r="I66" s="82">
        <f t="shared" si="2"/>
        <v>476</v>
      </c>
      <c r="J66" s="83">
        <f t="shared" si="2"/>
        <v>352</v>
      </c>
      <c r="K66" s="70">
        <f t="shared" si="2"/>
        <v>327</v>
      </c>
      <c r="L66" s="70">
        <f t="shared" si="2"/>
        <v>334</v>
      </c>
      <c r="M66" s="71">
        <f t="shared" si="2"/>
        <v>414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39</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110</v>
      </c>
      <c r="D76" s="77">
        <v>199</v>
      </c>
      <c r="E76" s="77">
        <v>327</v>
      </c>
      <c r="F76" s="77">
        <v>419</v>
      </c>
      <c r="G76" s="77">
        <v>316</v>
      </c>
      <c r="H76" s="78">
        <v>344</v>
      </c>
      <c r="I76" s="78">
        <v>290</v>
      </c>
      <c r="J76" s="79">
        <v>298</v>
      </c>
      <c r="K76" s="65">
        <v>180</v>
      </c>
      <c r="L76" s="65">
        <v>192</v>
      </c>
      <c r="M76" s="66">
        <v>313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40</v>
      </c>
      <c r="D77" s="77">
        <v>98</v>
      </c>
      <c r="E77" s="77">
        <v>128</v>
      </c>
      <c r="F77" s="77">
        <v>177</v>
      </c>
      <c r="G77" s="77">
        <v>259</v>
      </c>
      <c r="H77" s="78">
        <v>224</v>
      </c>
      <c r="I77" s="78">
        <v>186</v>
      </c>
      <c r="J77" s="79">
        <v>54</v>
      </c>
      <c r="K77" s="65">
        <v>62</v>
      </c>
      <c r="L77" s="65">
        <v>28</v>
      </c>
      <c r="M77" s="66">
        <v>101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85</v>
      </c>
      <c r="L79" s="90">
        <v>114</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189</v>
      </c>
      <c r="D80" s="81">
        <f t="shared" ref="D80:M80" si="3">+SUM(D71:D79)</f>
        <v>297</v>
      </c>
      <c r="E80" s="81">
        <f t="shared" si="3"/>
        <v>455</v>
      </c>
      <c r="F80" s="81">
        <f t="shared" si="3"/>
        <v>596</v>
      </c>
      <c r="G80" s="81">
        <f t="shared" si="3"/>
        <v>575</v>
      </c>
      <c r="H80" s="82">
        <f t="shared" si="3"/>
        <v>568</v>
      </c>
      <c r="I80" s="82">
        <f t="shared" si="3"/>
        <v>476</v>
      </c>
      <c r="J80" s="83">
        <f t="shared" si="3"/>
        <v>352</v>
      </c>
      <c r="K80" s="70">
        <f t="shared" si="3"/>
        <v>327</v>
      </c>
      <c r="L80" s="70">
        <f t="shared" si="3"/>
        <v>334</v>
      </c>
      <c r="M80" s="71">
        <f t="shared" si="3"/>
        <v>414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62</v>
      </c>
      <c r="F88" s="79">
        <v>35</v>
      </c>
      <c r="G88" s="79">
        <v>35</v>
      </c>
      <c r="H88" s="65">
        <v>20</v>
      </c>
      <c r="I88" s="65">
        <v>0</v>
      </c>
      <c r="J88" s="66">
        <v>29</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282</v>
      </c>
      <c r="F89" s="79">
        <v>255</v>
      </c>
      <c r="G89" s="79">
        <v>263</v>
      </c>
      <c r="H89" s="65">
        <v>191</v>
      </c>
      <c r="I89" s="65">
        <v>255</v>
      </c>
      <c r="J89" s="66">
        <v>267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133</v>
      </c>
      <c r="F90" s="79">
        <v>134</v>
      </c>
      <c r="G90" s="79">
        <v>33</v>
      </c>
      <c r="H90" s="65">
        <v>48</v>
      </c>
      <c r="I90" s="65">
        <v>28</v>
      </c>
      <c r="J90" s="66">
        <v>51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91</v>
      </c>
      <c r="F91" s="79">
        <v>52</v>
      </c>
      <c r="G91" s="79">
        <v>21</v>
      </c>
      <c r="H91" s="65">
        <v>44</v>
      </c>
      <c r="I91" s="65">
        <v>27</v>
      </c>
      <c r="J91" s="66">
        <v>50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24</v>
      </c>
      <c r="I93" s="65">
        <v>24</v>
      </c>
      <c r="J93" s="66">
        <v>17</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568</v>
      </c>
      <c r="F96" s="83">
        <f t="shared" si="4"/>
        <v>476</v>
      </c>
      <c r="G96" s="83">
        <f t="shared" si="4"/>
        <v>352</v>
      </c>
      <c r="H96" s="70">
        <f t="shared" si="4"/>
        <v>327</v>
      </c>
      <c r="I96" s="70">
        <f t="shared" si="4"/>
        <v>334</v>
      </c>
      <c r="J96" s="71">
        <f t="shared" si="4"/>
        <v>414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115</v>
      </c>
      <c r="D102" s="102">
        <v>275</v>
      </c>
      <c r="E102" s="102">
        <v>396</v>
      </c>
      <c r="F102" s="102">
        <v>547</v>
      </c>
      <c r="G102" s="102">
        <v>530</v>
      </c>
      <c r="H102" s="103">
        <v>544</v>
      </c>
      <c r="I102" s="103">
        <v>456</v>
      </c>
      <c r="J102" s="103">
        <v>352</v>
      </c>
      <c r="K102" s="97">
        <v>295</v>
      </c>
      <c r="L102" s="97">
        <v>308</v>
      </c>
      <c r="M102" s="98">
        <v>389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74</v>
      </c>
      <c r="D103" s="77">
        <v>22</v>
      </c>
      <c r="E103" s="77">
        <v>59</v>
      </c>
      <c r="F103" s="77">
        <v>48</v>
      </c>
      <c r="G103" s="77">
        <v>45</v>
      </c>
      <c r="H103" s="78">
        <v>23</v>
      </c>
      <c r="I103" s="78">
        <v>20</v>
      </c>
      <c r="J103" s="78">
        <v>0</v>
      </c>
      <c r="K103" s="65">
        <v>32</v>
      </c>
      <c r="L103" s="65">
        <v>26</v>
      </c>
      <c r="M103" s="66">
        <v>25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1</v>
      </c>
      <c r="G104" s="77">
        <v>0</v>
      </c>
      <c r="H104" s="78">
        <v>1</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189</v>
      </c>
      <c r="D107" s="81">
        <f t="shared" ref="D107:M107" si="5">+SUM(D102:D106)</f>
        <v>297</v>
      </c>
      <c r="E107" s="81">
        <f t="shared" si="5"/>
        <v>455</v>
      </c>
      <c r="F107" s="81">
        <f t="shared" si="5"/>
        <v>596</v>
      </c>
      <c r="G107" s="81">
        <f t="shared" si="5"/>
        <v>575</v>
      </c>
      <c r="H107" s="82">
        <f t="shared" si="5"/>
        <v>568</v>
      </c>
      <c r="I107" s="82">
        <f t="shared" si="5"/>
        <v>476</v>
      </c>
      <c r="J107" s="82">
        <f t="shared" si="5"/>
        <v>352</v>
      </c>
      <c r="K107" s="70">
        <f t="shared" si="5"/>
        <v>327</v>
      </c>
      <c r="L107" s="70">
        <f t="shared" si="5"/>
        <v>334</v>
      </c>
      <c r="M107" s="71">
        <f t="shared" si="5"/>
        <v>414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47</v>
      </c>
      <c r="D113" s="108">
        <v>71</v>
      </c>
      <c r="E113" s="108">
        <v>116</v>
      </c>
      <c r="F113" s="108">
        <v>141</v>
      </c>
      <c r="G113" s="108">
        <v>158</v>
      </c>
      <c r="H113" s="109">
        <v>151</v>
      </c>
      <c r="I113" s="109">
        <v>124</v>
      </c>
      <c r="J113" s="97">
        <v>82</v>
      </c>
      <c r="K113" s="97">
        <v>98</v>
      </c>
      <c r="L113" s="97">
        <v>86</v>
      </c>
      <c r="M113" s="98">
        <v>121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142</v>
      </c>
      <c r="D114" s="77">
        <v>226</v>
      </c>
      <c r="E114" s="77">
        <v>339</v>
      </c>
      <c r="F114" s="77">
        <v>455</v>
      </c>
      <c r="G114" s="77">
        <v>417</v>
      </c>
      <c r="H114" s="78">
        <v>417</v>
      </c>
      <c r="I114" s="78">
        <v>352</v>
      </c>
      <c r="J114" s="78">
        <v>270</v>
      </c>
      <c r="K114" s="65">
        <v>229</v>
      </c>
      <c r="L114" s="65">
        <v>248</v>
      </c>
      <c r="M114" s="66">
        <v>293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189</v>
      </c>
      <c r="D116" s="81">
        <f t="shared" si="6"/>
        <v>297</v>
      </c>
      <c r="E116" s="81">
        <f t="shared" si="6"/>
        <v>455</v>
      </c>
      <c r="F116" s="81">
        <f t="shared" si="6"/>
        <v>596</v>
      </c>
      <c r="G116" s="81">
        <f t="shared" si="6"/>
        <v>575</v>
      </c>
      <c r="H116" s="82">
        <f t="shared" si="6"/>
        <v>568</v>
      </c>
      <c r="I116" s="82">
        <f t="shared" si="6"/>
        <v>476</v>
      </c>
      <c r="J116" s="82">
        <f t="shared" si="6"/>
        <v>352</v>
      </c>
      <c r="K116" s="70">
        <f t="shared" si="6"/>
        <v>327</v>
      </c>
      <c r="L116" s="70">
        <f t="shared" si="6"/>
        <v>334</v>
      </c>
      <c r="M116" s="71">
        <f t="shared" si="6"/>
        <v>414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389</v>
      </c>
      <c r="D122" s="115">
        <v>0</v>
      </c>
      <c r="E122" s="116">
        <f t="shared" ref="E122:E126" si="8">+IF(OR(C122=0,C122="-"),"",(D122/C122))</f>
        <v>0</v>
      </c>
      <c r="F122" s="137"/>
      <c r="G122" s="241" t="s">
        <v>50</v>
      </c>
      <c r="H122" s="243"/>
      <c r="I122" s="117">
        <v>8</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25</v>
      </c>
      <c r="D123" s="115">
        <v>25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414</v>
      </c>
      <c r="D127" s="118">
        <f>+SUM(D121:D126)</f>
        <v>25</v>
      </c>
      <c r="E127" s="119">
        <f t="shared" ref="E127" si="9">+IF(C127=0,"",(D127/C127))</f>
        <v>6.0386473429951688E-2</v>
      </c>
      <c r="F127" s="137"/>
      <c r="G127" s="246" t="s">
        <v>41</v>
      </c>
      <c r="H127" s="248"/>
      <c r="I127" s="120">
        <f>+SUM(I121:I126)</f>
        <v>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170</v>
      </c>
      <c r="E133" s="77">
        <v>109</v>
      </c>
      <c r="F133" s="77">
        <v>31</v>
      </c>
      <c r="G133" s="78">
        <v>35</v>
      </c>
      <c r="H133" s="78">
        <v>35</v>
      </c>
      <c r="I133" s="79">
        <v>151</v>
      </c>
      <c r="J133" s="78">
        <v>61</v>
      </c>
      <c r="K133" s="78">
        <v>59</v>
      </c>
      <c r="L133" s="124">
        <v>27</v>
      </c>
      <c r="M133" s="125">
        <v>30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32</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170</v>
      </c>
      <c r="E138" s="81">
        <f t="shared" si="10"/>
        <v>141</v>
      </c>
      <c r="F138" s="81">
        <f t="shared" si="10"/>
        <v>32</v>
      </c>
      <c r="G138" s="82">
        <f t="shared" si="10"/>
        <v>35</v>
      </c>
      <c r="H138" s="82">
        <f t="shared" si="10"/>
        <v>35</v>
      </c>
      <c r="I138" s="83">
        <f t="shared" si="10"/>
        <v>151</v>
      </c>
      <c r="J138" s="82">
        <f>+SUM(J132:J137)</f>
        <v>61</v>
      </c>
      <c r="K138" s="82">
        <f t="shared" ref="K138" si="11">+SUM(K132:K137)</f>
        <v>59</v>
      </c>
      <c r="L138" s="127">
        <f>+SUM(L132:L137)</f>
        <v>27</v>
      </c>
      <c r="M138" s="128">
        <f>+SUM(M132:M137)</f>
        <v>30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182</v>
      </c>
      <c r="D145" s="77">
        <v>29</v>
      </c>
      <c r="E145" s="77">
        <v>0</v>
      </c>
      <c r="F145" s="77">
        <v>69</v>
      </c>
      <c r="G145" s="78">
        <v>95</v>
      </c>
      <c r="H145" s="78">
        <v>115</v>
      </c>
      <c r="I145" s="79">
        <v>60</v>
      </c>
      <c r="J145" s="78">
        <v>142</v>
      </c>
      <c r="K145" s="78">
        <v>120</v>
      </c>
      <c r="L145" s="124">
        <v>80</v>
      </c>
      <c r="M145" s="125">
        <v>47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22</v>
      </c>
      <c r="D146" s="77">
        <v>0</v>
      </c>
      <c r="E146" s="77">
        <v>3</v>
      </c>
      <c r="F146" s="77">
        <v>1</v>
      </c>
      <c r="G146" s="78">
        <v>18</v>
      </c>
      <c r="H146" s="78">
        <v>0</v>
      </c>
      <c r="I146" s="79">
        <v>6</v>
      </c>
      <c r="J146" s="78">
        <v>17</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204</v>
      </c>
      <c r="D150" s="81">
        <f t="shared" ref="D150:I150" si="12">+SUM(D144:D149)</f>
        <v>29</v>
      </c>
      <c r="E150" s="81">
        <f t="shared" si="12"/>
        <v>6</v>
      </c>
      <c r="F150" s="81">
        <f t="shared" si="12"/>
        <v>70</v>
      </c>
      <c r="G150" s="82">
        <f t="shared" si="12"/>
        <v>113</v>
      </c>
      <c r="H150" s="82">
        <f t="shared" si="12"/>
        <v>115</v>
      </c>
      <c r="I150" s="83">
        <f t="shared" si="12"/>
        <v>67</v>
      </c>
      <c r="J150" s="82">
        <f>+SUM(J144:J149)</f>
        <v>159</v>
      </c>
      <c r="K150" s="82">
        <f t="shared" ref="K150" si="13">+SUM(K144:K149)</f>
        <v>120</v>
      </c>
      <c r="L150" s="127">
        <f>+SUM(L144:L149)</f>
        <v>80</v>
      </c>
      <c r="M150" s="128">
        <f>+SUM(M144:M149)</f>
        <v>47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389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414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U8mRNHSV7qFVJBFGxZ7ojtR5GT/ONf+r1f31RTcoW3Wjh9Ri6qlB9S39GmOODeR+tzEn7iGuSU1iyxQOYRqkA==" saltValue="fSOzYge7ZBCgV4asjW6pz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