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C7FBB2-7E51-484D-8AB8-31E7D1993C4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<sst xmlns="http://schemas.openxmlformats.org/spreadsheetml/2006/main" count="22315" uniqueCount="444">
  <si>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</si>
  <si>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</si>
  <si>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</si>
  <si>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</si>
  <si>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</si>
  <si>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</si>
  <si>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</si>
  <si>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</si>
  <si>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</si>
  <si>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</si>
  <si>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</si>
  <si>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</si>
  <si>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</si>
  <si>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</si>
  <si>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</si>
  <si>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</si>
  <si>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</si>
  <si>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</si>
  <si>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</si>
  <si>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</si>
  <si>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</si>
  <si>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</si>
  <si>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</si>
  <si>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</si>
  <si>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</si>
  <si>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</si>
  <si>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</si>
  <si>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</si>
  <si>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</si>
  <si>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</si>
  <si>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</si>
  <si>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</si>
  <si>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</si>
  <si>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</si>
  <si>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</si>
  <si>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</si>
  <si>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</si>
  <si>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</si>
  <si>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</si>
  <si>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</si>
  <si>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</si>
  <si>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</si>
  <si>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</si>
  <si>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</si>
  <si>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</si>
  <si>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</si>
  <si>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</si>
  <si>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</si>
  <si>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</si>
  <si>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</si>
  <si>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</si>
  <si>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</si>
  <si>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</si>
  <si>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</si>
  <si>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</si>
  <si>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</si>
  <si>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</si>
  <si>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</si>
  <si>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</si>
  <si>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</si>
  <si>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</si>
  <si>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</si>
  <si>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</si>
  <si>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</si>
  <si>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</si>
  <si>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</si>
  <si>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</si>
  <si>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</si>
  <si>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</si>
  <si>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</si>
  <si>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</si>
  <si>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</si>
  <si>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</si>
  <si>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</si>
  <si>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</si>
  <si>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</si>
  <si>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</si>
  <si>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</si>
  <si>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</si>
  <si>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</si>
  <si>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</si>
  <si>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</si>
  <si>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</si>
  <si>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</si>
  <si>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</si>
  <si>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</si>
  <si>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</si>
  <si>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</si>
  <si>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</si>
  <si>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</si>
  <si>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</si>
  <si>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</si>
  <si>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</si>
  <si>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</si>
  <si>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</si>
  <si>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</si>
  <si>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</si>
  <si>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</si>
  <si>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</si>
  <si>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</si>
  <si>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</si>
  <si>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</si>
  <si>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</si>
  <si>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</si>
  <si>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</si>
  <si>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</si>
  <si>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</si>
  <si>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</si>
  <si>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</si>
  <si>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</si>
  <si>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</si>
  <si>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</si>
  <si>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</si>
  <si>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</si>
  <si>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</si>
  <si>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</si>
  <si>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</si>
  <si>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</si>
  <si>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</si>
  <si>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</si>
  <si>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</si>
  <si>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</si>
  <si>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</si>
  <si>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</si>
  <si>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</si>
  <si>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</si>
  <si>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</si>
  <si>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</si>
  <si>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</si>
  <si>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</si>
  <si>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</si>
  <si>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</si>
  <si>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</si>
  <si>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</si>
  <si>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</si>
  <si>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</si>
  <si>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</si>
  <si>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</si>
  <si>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</si>
  <si>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</si>
  <si>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</si>
  <si>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</si>
  <si>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</si>
  <si>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</si>
  <si>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</si>
  <si>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</si>
  <si>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</si>
  <si>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</si>
  <si>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</si>
  <si>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</si>
  <si>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</si>
  <si>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</si>
  <si>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</si>
  <si>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</si>
  <si>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</si>
  <si>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</si>
  <si>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</si>
  <si>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</si>
  <si>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</si>
  <si>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</si>
  <si>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</si>
  <si>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</si>
  <si>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</si>
  <si>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</si>
  <si>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</si>
  <si>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</si>
  <si>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</si>
  <si>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</si>
  <si>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</si>
  <si>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</si>
  <si>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</si>
  <si>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</si>
  <si>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</si>
  <si>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</si>
  <si>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</si>
  <si>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</si>
  <si>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</si>
  <si>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</si>
  <si>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</si>
  <si>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</si>
  <si>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</si>
  <si>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</si>
  <si>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</si>
  <si>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</si>
  <si>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</si>
  <si>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</si>
  <si>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</si>
  <si>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</si>
  <si>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</si>
  <si>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</si>
  <si>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</si>
  <si>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</si>
  <si>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</si>
  <si>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</si>
  <si>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</si>
  <si>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</si>
  <si>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</si>
  <si>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</si>
  <si>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</si>
  <si>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</si>
  <si>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</si>
  <si>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</si>
  <si>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</si>
  <si>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</si>
  <si>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</si>
  <si>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</si>
  <si>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</si>
  <si>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</si>
  <si>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</si>
  <si>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</si>
  <si>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</si>
  <si>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</si>
  <si>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</si>
  <si>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</si>
  <si>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</si>
  <si>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</si>
  <si>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</si>
  <si>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</si>
  <si>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</si>
  <si>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</si>
  <si>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</si>
  <si>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</si>
  <si>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</si>
  <si>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</si>
  <si>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</si>
  <si>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</si>
  <si>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</si>
  <si>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</si>
  <si>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</si>
  <si>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</si>
  <si>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</si>
  <si>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</si>
  <si>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</si>
  <si>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</si>
  <si>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</si>
  <si>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</si>
  <si>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</si>
  <si>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</si>
  <si>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</si>
  <si>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</si>
  <si>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</si>
  <si>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</si>
  <si>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</si>
  <si>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</si>
  <si>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</si>
  <si>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</si>
  <si>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</si>
  <si>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</si>
  <si>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</si>
  <si>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</si>
  <si>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</si>
  <si>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</si>
  <si>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</si>
  <si>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</si>
  <si>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</si>
  <si>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</si>
  <si>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</si>
  <si>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</si>
  <si>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</si>
  <si>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</si>
  <si>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</si>
  <si>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</si>
  <si>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</si>
  <si>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</si>
  <si>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</si>
  <si>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</si>
  <si>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</si>
  <si>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</si>
  <si>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</si>
  <si>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</si>
  <si>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</si>
  <si>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</si>
  <si>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</si>
  <si>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</si>
  <si>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</si>
  <si>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</si>
  <si>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</si>
  <si>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</si>
  <si>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</si>
  <si>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</si>
  <si>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</si>
  <si>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</si>
  <si>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</si>
  <si>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</si>
  <si>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</si>
  <si>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</si>
  <si>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</si>
  <si>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</si>
  <si>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</si>
  <si>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</si>
  <si>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</si>
  <si>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</si>
  <si>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</si>
  <si>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</si>
  <si>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</si>
  <si>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</si>
  <si>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</si>
  <si>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</si>
  <si>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</si>
  <si>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</si>
  <si>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</si>
  <si>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</si>
  <si>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</si>
  <si>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</si>
  <si>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</si>
  <si>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</si>
  <si>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</si>
  <si>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</si>
  <si>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</si>
  <si>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</si>
  <si>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</si>
  <si>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</si>
  <si>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</si>
  <si>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</si>
  <si>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</si>
  <si>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</si>
  <si>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</si>
  <si>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</si>
  <si>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</si>
  <si>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</si>
  <si>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</si>
  <si>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</si>
  <si>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</si>
  <si>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</si>
  <si>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</si>
  <si>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</si>
  <si>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</si>
  <si>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</si>
  <si>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</si>
  <si>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</si>
  <si>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</si>
  <si>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</si>
  <si>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</si>
  <si>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</si>
  <si>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</si>
  <si>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</si>
  <si>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</si>
  <si>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</si>
  <si>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</si>
  <si>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</si>
  <si>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</si>
  <si>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</si>
  <si>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</si>
  <si>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</si>
  <si>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</si>
  <si>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</si>
  <si>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</si>
  <si>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</si>
  <si>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</si>
  <si>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</si>
  <si>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</si>
  <si>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</si>
  <si>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</si>
  <si>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</si>
  <si>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</si>
  <si>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</si>
  <si>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</si>
  <si>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</si>
  <si>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</si>
  <si>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</si>
  <si>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</si>
  <si>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</si>
  <si>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</si>
  <si>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</si>
  <si>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</si>
  <si>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</si>
  <si>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</si>
  <si>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</si>
  <si>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</si>
  <si>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</si>
  <si>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</si>
  <si>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</si>
  <si>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</si>
  <si>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</si>
  <si>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</si>
  <si>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</si>
  <si>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</si>
  <si>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</si>
  <si>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</si>
  <si>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</si>
  <si>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</si>
  <si>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</si>
  <si>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</si>
  <si>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</si>
  <si>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</si>
  <si>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</si>
  <si>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</si>
  <si>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</si>
  <si>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</si>
  <si>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</si>
  <si>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</si>
  <si>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</si>
  <si>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</si>
  <si>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</si>
  <si>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</si>
  <si>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</si>
  <si>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</si>
  <si>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</si>
  <si>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</si>
  <si>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</si>
  <si>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</si>
  <si>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</si>
  <si>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</si>
  <si>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</si>
  <si>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</si>
  <si>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</si>
  <si>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</si>
  <si>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</si>
  <si>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</si>
  <si>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</si>
  <si>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</si>
  <si>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</si>
  <si>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</si>
  <si>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</si>
  <si>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</si>
  <si>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</si>
  <si>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</si>
  <si>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</si>
  <si>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</si>
  <si>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</si>
  <si>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</si>
  <si>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</si>
  <si>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</si>
  <si>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</si>
  <si>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</si>
  <si>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</si>
  <si>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</si>
  <si>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</si>
  <si>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</si>
  <si>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</si>
  <si>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</si>
  <si>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</si>
  <si>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</si>
  <si>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</si>
  <si>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</si>
  <si>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</si>
  <si>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</si>
  <si>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</si>
  <si>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</si>
  <si>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</si>
  <si>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</si>
  <si>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</si>
  <si>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PIEDECUESTA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</si>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</sst>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PIEDECUESTA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68547</v>
      </c>
      <c r="F12" s="141"/>
      <c r="G12" s="139" t="str">
        <f>+A10</f>
        <v>PIEDECUESTA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PIEDECUESTA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1129</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1129</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7.7701307639366821E-2</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0.54600000000000004</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0.14857264896419164</v>
      </c>
      <c r="D30" s="24">
        <v>0.11987913709507414</v>
      </c>
      <c r="E30" s="24">
        <v>0.11594102100431214</v>
      </c>
      <c r="F30" s="24">
        <v>0.11719560257208048</v>
      </c>
      <c r="G30" s="24">
        <v>8.0063225895127488E-2</v>
      </c>
      <c r="H30" s="25">
        <v>6.979575273907751E-2</v>
      </c>
      <c r="I30" s="25">
        <v>8.6260261068496838E-2</v>
      </c>
      <c r="J30" s="26">
        <v>8.3864902974551805E-2</v>
      </c>
      <c r="K30" s="26">
        <v>6.6133622442065318E-2</v>
      </c>
      <c r="L30" s="26">
        <v>5.8092702573554506E-2</v>
      </c>
      <c r="M30" s="27">
        <v>7.7701307639366821E-2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1610</v>
      </c>
      <c r="D39" s="39">
        <v>780</v>
      </c>
      <c r="E39" s="40">
        <v>0.48447204968944102</v>
      </c>
      <c r="F39" s="38">
        <v>1641</v>
      </c>
      <c r="G39" s="39">
        <v>830</v>
      </c>
      <c r="H39" s="40">
        <v>0.50578915295551496</v>
      </c>
      <c r="I39" s="38">
        <v>1800</v>
      </c>
      <c r="J39" s="39">
        <v>936</v>
      </c>
      <c r="K39" s="40">
        <v>0.52</v>
      </c>
      <c r="L39" s="41">
        <v>1919</v>
      </c>
      <c r="M39" s="42">
        <v>1048</v>
      </c>
      <c r="N39" s="43">
        <v>0.54600000000000004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2053</v>
      </c>
      <c r="D46" s="60">
        <v>1679</v>
      </c>
      <c r="E46" s="60">
        <v>1667</v>
      </c>
      <c r="F46" s="60">
        <v>1695</v>
      </c>
      <c r="G46" s="60">
        <v>1220</v>
      </c>
      <c r="H46" s="61">
        <v>1201</v>
      </c>
      <c r="I46" s="61">
        <v>1368</v>
      </c>
      <c r="J46" s="62">
        <v>1252</v>
      </c>
      <c r="K46" s="62">
        <v>976</v>
      </c>
      <c r="L46" s="62">
        <v>851</v>
      </c>
      <c r="M46" s="63">
        <v>1129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34</v>
      </c>
      <c r="D47" s="45">
        <v>30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2087</v>
      </c>
      <c r="D48" s="68">
        <f t="shared" ref="D48:L48" si="0">+SUM(D46:D47)</f>
        <v>1709</v>
      </c>
      <c r="E48" s="68">
        <f t="shared" si="0"/>
        <v>1668</v>
      </c>
      <c r="F48" s="68">
        <f t="shared" si="0"/>
        <v>1695</v>
      </c>
      <c r="G48" s="68">
        <f t="shared" si="0"/>
        <v>1220</v>
      </c>
      <c r="H48" s="69">
        <f t="shared" si="0"/>
        <v>1201</v>
      </c>
      <c r="I48" s="69">
        <f t="shared" si="0"/>
        <v>1368</v>
      </c>
      <c r="J48" s="70">
        <f t="shared" si="0"/>
        <v>1252</v>
      </c>
      <c r="K48" s="70">
        <f t="shared" si="0"/>
        <v>976</v>
      </c>
      <c r="L48" s="70">
        <f t="shared" si="0"/>
        <v>851</v>
      </c>
      <c r="M48" s="71">
        <f>+SUM(M46:M47)</f>
        <v>1129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2087</v>
      </c>
      <c r="D53" s="60">
        <v>1706</v>
      </c>
      <c r="E53" s="60">
        <v>1667</v>
      </c>
      <c r="F53" s="60">
        <v>1695</v>
      </c>
      <c r="G53" s="60">
        <v>1165</v>
      </c>
      <c r="H53" s="61">
        <v>1032</v>
      </c>
      <c r="I53" s="61">
        <v>1282</v>
      </c>
      <c r="J53" s="62">
        <v>1249</v>
      </c>
      <c r="K53" s="62">
        <v>976</v>
      </c>
      <c r="L53" s="62">
        <v>851</v>
      </c>
      <c r="M53" s="63">
        <v>1129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v>
      </c>
      <c r="E54" s="45">
        <v>1</v>
      </c>
      <c r="F54" s="45">
        <v>0</v>
      </c>
      <c r="G54" s="45">
        <v>55</v>
      </c>
      <c r="H54" s="64">
        <v>169</v>
      </c>
      <c r="I54" s="64">
        <v>86</v>
      </c>
      <c r="J54" s="65">
        <v>3</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2087</v>
      </c>
      <c r="D55" s="68">
        <f t="shared" ref="D55:M55" si="1">+SUM(D53:D54)</f>
        <v>1709</v>
      </c>
      <c r="E55" s="68">
        <f t="shared" si="1"/>
        <v>1668</v>
      </c>
      <c r="F55" s="68">
        <f t="shared" si="1"/>
        <v>1695</v>
      </c>
      <c r="G55" s="68">
        <f t="shared" si="1"/>
        <v>1220</v>
      </c>
      <c r="H55" s="69">
        <f t="shared" si="1"/>
        <v>1201</v>
      </c>
      <c r="I55" s="69">
        <f t="shared" si="1"/>
        <v>1368</v>
      </c>
      <c r="J55" s="70">
        <f t="shared" si="1"/>
        <v>1252</v>
      </c>
      <c r="K55" s="70">
        <f t="shared" si="1"/>
        <v>976</v>
      </c>
      <c r="L55" s="70">
        <f t="shared" si="1"/>
        <v>851</v>
      </c>
      <c r="M55" s="71">
        <f t="shared" si="1"/>
        <v>1129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2087</v>
      </c>
      <c r="D61" s="77">
        <v>1692</v>
      </c>
      <c r="E61" s="77">
        <v>1667</v>
      </c>
      <c r="F61" s="77">
        <v>1682</v>
      </c>
      <c r="G61" s="77">
        <v>1137</v>
      </c>
      <c r="H61" s="78">
        <v>999</v>
      </c>
      <c r="I61" s="78">
        <v>1272</v>
      </c>
      <c r="J61" s="79">
        <v>1246</v>
      </c>
      <c r="K61" s="65">
        <v>974</v>
      </c>
      <c r="L61" s="65">
        <v>851</v>
      </c>
      <c r="M61" s="66">
        <v>1129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14</v>
      </c>
      <c r="E62" s="77">
        <v>0</v>
      </c>
      <c r="F62" s="77">
        <v>13</v>
      </c>
      <c r="G62" s="77">
        <v>28</v>
      </c>
      <c r="H62" s="78">
        <v>33</v>
      </c>
      <c r="I62" s="78">
        <v>10</v>
      </c>
      <c r="J62" s="79">
        <v>3</v>
      </c>
      <c r="K62" s="65">
        <v>2</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v>
      </c>
      <c r="E63" s="77">
        <v>1</v>
      </c>
      <c r="F63" s="77">
        <v>0</v>
      </c>
      <c r="G63" s="77">
        <v>55</v>
      </c>
      <c r="H63" s="78">
        <v>169</v>
      </c>
      <c r="I63" s="78">
        <v>86</v>
      </c>
      <c r="J63" s="79">
        <v>3</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2087</v>
      </c>
      <c r="D66" s="81">
        <f t="shared" ref="D66:M66" si="2">+SUM(D60:D65)</f>
        <v>1709</v>
      </c>
      <c r="E66" s="81">
        <f t="shared" si="2"/>
        <v>1668</v>
      </c>
      <c r="F66" s="81">
        <f t="shared" si="2"/>
        <v>1695</v>
      </c>
      <c r="G66" s="81">
        <f t="shared" si="2"/>
        <v>1220</v>
      </c>
      <c r="H66" s="82">
        <f t="shared" si="2"/>
        <v>1201</v>
      </c>
      <c r="I66" s="82">
        <f t="shared" si="2"/>
        <v>1368</v>
      </c>
      <c r="J66" s="83">
        <f t="shared" si="2"/>
        <v>1252</v>
      </c>
      <c r="K66" s="70">
        <f t="shared" si="2"/>
        <v>976</v>
      </c>
      <c r="L66" s="70">
        <f t="shared" si="2"/>
        <v>851</v>
      </c>
      <c r="M66" s="71">
        <f t="shared" si="2"/>
        <v>1129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148</v>
      </c>
      <c r="D71" s="73">
        <v>114</v>
      </c>
      <c r="E71" s="73">
        <v>41</v>
      </c>
      <c r="F71" s="73">
        <v>42</v>
      </c>
      <c r="G71" s="73">
        <v>5</v>
      </c>
      <c r="H71" s="74">
        <v>42</v>
      </c>
      <c r="I71" s="74">
        <v>2</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3</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733</v>
      </c>
      <c r="D74" s="77">
        <v>720</v>
      </c>
      <c r="E74" s="77">
        <v>709</v>
      </c>
      <c r="F74" s="77">
        <v>652</v>
      </c>
      <c r="G74" s="77">
        <v>310</v>
      </c>
      <c r="H74" s="78">
        <v>201</v>
      </c>
      <c r="I74" s="78">
        <v>79</v>
      </c>
      <c r="J74" s="79">
        <v>4</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5</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477</v>
      </c>
      <c r="D76" s="77">
        <v>341</v>
      </c>
      <c r="E76" s="77">
        <v>450</v>
      </c>
      <c r="F76" s="77">
        <v>462</v>
      </c>
      <c r="G76" s="77">
        <v>444</v>
      </c>
      <c r="H76" s="78">
        <v>471</v>
      </c>
      <c r="I76" s="78">
        <v>710</v>
      </c>
      <c r="J76" s="79">
        <v>838</v>
      </c>
      <c r="K76" s="65">
        <v>598</v>
      </c>
      <c r="L76" s="65">
        <v>450</v>
      </c>
      <c r="M76" s="66">
        <v>562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729</v>
      </c>
      <c r="D77" s="77">
        <v>534</v>
      </c>
      <c r="E77" s="77">
        <v>468</v>
      </c>
      <c r="F77" s="77">
        <v>539</v>
      </c>
      <c r="G77" s="77">
        <v>461</v>
      </c>
      <c r="H77" s="78">
        <v>478</v>
      </c>
      <c r="I77" s="78">
        <v>543</v>
      </c>
      <c r="J77" s="79">
        <v>347</v>
      </c>
      <c r="K77" s="65">
        <v>187</v>
      </c>
      <c r="L77" s="65">
        <v>131</v>
      </c>
      <c r="M77" s="66">
        <v>528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1</v>
      </c>
      <c r="I78" s="78">
        <v>0</v>
      </c>
      <c r="J78" s="79">
        <v>0</v>
      </c>
      <c r="K78" s="65">
        <v>0</v>
      </c>
      <c r="L78" s="65">
        <v>0</v>
      </c>
      <c r="M78" s="66">
        <v>39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34</v>
      </c>
      <c r="J79" s="89">
        <v>63</v>
      </c>
      <c r="K79" s="90">
        <v>191</v>
      </c>
      <c r="L79" s="90">
        <v>270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2087</v>
      </c>
      <c r="D80" s="81">
        <f t="shared" ref="D80:M80" si="3">+SUM(D71:D79)</f>
        <v>1709</v>
      </c>
      <c r="E80" s="81">
        <f t="shared" si="3"/>
        <v>1668</v>
      </c>
      <c r="F80" s="81">
        <f t="shared" si="3"/>
        <v>1695</v>
      </c>
      <c r="G80" s="81">
        <f t="shared" si="3"/>
        <v>1220</v>
      </c>
      <c r="H80" s="82">
        <f t="shared" si="3"/>
        <v>1201</v>
      </c>
      <c r="I80" s="82">
        <f t="shared" si="3"/>
        <v>1368</v>
      </c>
      <c r="J80" s="83">
        <f t="shared" si="3"/>
        <v>1252</v>
      </c>
      <c r="K80" s="70">
        <f t="shared" si="3"/>
        <v>976</v>
      </c>
      <c r="L80" s="70">
        <f t="shared" si="3"/>
        <v>851</v>
      </c>
      <c r="M80" s="71">
        <f t="shared" si="3"/>
        <v>1129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24</v>
      </c>
      <c r="F88" s="79">
        <v>5</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352</v>
      </c>
      <c r="F89" s="79">
        <v>597</v>
      </c>
      <c r="G89" s="79">
        <v>827</v>
      </c>
      <c r="H89" s="65">
        <v>606</v>
      </c>
      <c r="I89" s="65">
        <v>474</v>
      </c>
      <c r="J89" s="66">
        <v>544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48</v>
      </c>
      <c r="F90" s="79">
        <v>12</v>
      </c>
      <c r="G90" s="79">
        <v>0</v>
      </c>
      <c r="H90" s="65">
        <v>20</v>
      </c>
      <c r="I90" s="65">
        <v>16</v>
      </c>
      <c r="J90" s="66">
        <v>39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99</v>
      </c>
      <c r="F91" s="79">
        <v>197</v>
      </c>
      <c r="G91" s="79">
        <v>79</v>
      </c>
      <c r="H91" s="65">
        <v>64</v>
      </c>
      <c r="I91" s="65">
        <v>26</v>
      </c>
      <c r="J91" s="66">
        <v>54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330</v>
      </c>
      <c r="F92" s="79">
        <v>334</v>
      </c>
      <c r="G92" s="79">
        <v>268</v>
      </c>
      <c r="H92" s="65">
        <v>208</v>
      </c>
      <c r="I92" s="65">
        <v>300</v>
      </c>
      <c r="J92" s="66">
        <v>474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44</v>
      </c>
      <c r="F93" s="79">
        <v>2</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301</v>
      </c>
      <c r="F95" s="79">
        <v>221</v>
      </c>
      <c r="G95" s="79">
        <v>78</v>
      </c>
      <c r="H95" s="65">
        <v>78</v>
      </c>
      <c r="I95" s="65">
        <v>35</v>
      </c>
      <c r="J95" s="66">
        <v>18</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1201</v>
      </c>
      <c r="F96" s="83">
        <f t="shared" si="4"/>
        <v>1368</v>
      </c>
      <c r="G96" s="83">
        <f t="shared" si="4"/>
        <v>1252</v>
      </c>
      <c r="H96" s="70">
        <f t="shared" si="4"/>
        <v>976</v>
      </c>
      <c r="I96" s="70">
        <f t="shared" si="4"/>
        <v>851</v>
      </c>
      <c r="J96" s="71">
        <f t="shared" si="4"/>
        <v>1129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2087</v>
      </c>
      <c r="D102" s="102">
        <v>1692</v>
      </c>
      <c r="E102" s="102">
        <v>1667</v>
      </c>
      <c r="F102" s="102">
        <v>1695</v>
      </c>
      <c r="G102" s="102">
        <v>1220</v>
      </c>
      <c r="H102" s="103">
        <v>1151</v>
      </c>
      <c r="I102" s="103">
        <v>1268</v>
      </c>
      <c r="J102" s="103">
        <v>1252</v>
      </c>
      <c r="K102" s="97">
        <v>976</v>
      </c>
      <c r="L102" s="97">
        <v>851</v>
      </c>
      <c r="M102" s="98">
        <v>1129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17</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50</v>
      </c>
      <c r="I104" s="78">
        <v>100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2087</v>
      </c>
      <c r="D107" s="81">
        <f t="shared" ref="D107:M107" si="5">+SUM(D102:D106)</f>
        <v>1709</v>
      </c>
      <c r="E107" s="81">
        <f t="shared" si="5"/>
        <v>1668</v>
      </c>
      <c r="F107" s="81">
        <f t="shared" si="5"/>
        <v>1695</v>
      </c>
      <c r="G107" s="81">
        <f t="shared" si="5"/>
        <v>1220</v>
      </c>
      <c r="H107" s="82">
        <f t="shared" si="5"/>
        <v>1201</v>
      </c>
      <c r="I107" s="82">
        <f t="shared" si="5"/>
        <v>1368</v>
      </c>
      <c r="J107" s="82">
        <f t="shared" si="5"/>
        <v>1252</v>
      </c>
      <c r="K107" s="70">
        <f t="shared" si="5"/>
        <v>976</v>
      </c>
      <c r="L107" s="70">
        <f t="shared" si="5"/>
        <v>851</v>
      </c>
      <c r="M107" s="71">
        <f t="shared" si="5"/>
        <v>1129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769</v>
      </c>
      <c r="D113" s="108">
        <v>621</v>
      </c>
      <c r="E113" s="108">
        <v>600</v>
      </c>
      <c r="F113" s="108">
        <v>614</v>
      </c>
      <c r="G113" s="108">
        <v>514</v>
      </c>
      <c r="H113" s="109">
        <v>502</v>
      </c>
      <c r="I113" s="109">
        <v>594</v>
      </c>
      <c r="J113" s="97">
        <v>463</v>
      </c>
      <c r="K113" s="97">
        <v>358</v>
      </c>
      <c r="L113" s="97">
        <v>351</v>
      </c>
      <c r="M113" s="98">
        <v>501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1318</v>
      </c>
      <c r="D114" s="77">
        <v>1088</v>
      </c>
      <c r="E114" s="77">
        <v>1068</v>
      </c>
      <c r="F114" s="77">
        <v>1081</v>
      </c>
      <c r="G114" s="77">
        <v>706</v>
      </c>
      <c r="H114" s="78">
        <v>699</v>
      </c>
      <c r="I114" s="78">
        <v>774</v>
      </c>
      <c r="J114" s="78">
        <v>789</v>
      </c>
      <c r="K114" s="65">
        <v>618</v>
      </c>
      <c r="L114" s="65">
        <v>500</v>
      </c>
      <c r="M114" s="66">
        <v>628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2087</v>
      </c>
      <c r="D116" s="81">
        <f t="shared" si="6"/>
        <v>1709</v>
      </c>
      <c r="E116" s="81">
        <f t="shared" si="6"/>
        <v>1668</v>
      </c>
      <c r="F116" s="81">
        <f t="shared" si="6"/>
        <v>1695</v>
      </c>
      <c r="G116" s="81">
        <f t="shared" si="6"/>
        <v>1220</v>
      </c>
      <c r="H116" s="82">
        <f t="shared" si="6"/>
        <v>1201</v>
      </c>
      <c r="I116" s="82">
        <f t="shared" si="6"/>
        <v>1368</v>
      </c>
      <c r="J116" s="82">
        <f t="shared" si="6"/>
        <v>1252</v>
      </c>
      <c r="K116" s="70">
        <f t="shared" si="6"/>
        <v>976</v>
      </c>
      <c r="L116" s="70">
        <f t="shared" si="6"/>
        <v>851</v>
      </c>
      <c r="M116" s="71">
        <f t="shared" si="6"/>
        <v>1129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1129</v>
      </c>
      <c r="D122" s="115">
        <v>0</v>
      </c>
      <c r="E122" s="116">
        <f t="shared" ref="E122:E126" si="8">+IF(OR(C122=0,C122="-"),"",(D122/C122))</f>
        <v>0</v>
      </c>
      <c r="F122" s="137"/>
      <c r="G122" s="241" t="s">
        <v>50</v>
      </c>
      <c r="H122" s="243"/>
      <c r="I122" s="117">
        <v>11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1129</v>
      </c>
      <c r="D127" s="118">
        <f>+SUM(D121:D126)</f>
        <v>0</v>
      </c>
      <c r="E127" s="119">
        <f t="shared" ref="E127" si="9">+IF(C127=0,"",(D127/C127))</f>
        <v>0</v>
      </c>
      <c r="F127" s="137"/>
      <c r="G127" s="246" t="s">
        <v>41</v>
      </c>
      <c r="H127" s="248"/>
      <c r="I127" s="120">
        <f>+SUM(I121:I126)</f>
        <v>11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241</v>
      </c>
      <c r="D133" s="77">
        <v>295</v>
      </c>
      <c r="E133" s="77">
        <v>500</v>
      </c>
      <c r="F133" s="77">
        <v>241</v>
      </c>
      <c r="G133" s="78">
        <v>35</v>
      </c>
      <c r="H133" s="78">
        <v>135</v>
      </c>
      <c r="I133" s="79">
        <v>381</v>
      </c>
      <c r="J133" s="78">
        <v>497</v>
      </c>
      <c r="K133" s="78">
        <v>174</v>
      </c>
      <c r="L133" s="124">
        <v>206</v>
      </c>
      <c r="M133" s="125">
        <v>317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15</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35</v>
      </c>
      <c r="H135" s="78">
        <v>100</v>
      </c>
      <c r="I135" s="79">
        <v>53</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241</v>
      </c>
      <c r="D138" s="81">
        <f t="shared" ref="D138:I138" si="10">+SUM(D132:D137)</f>
        <v>295</v>
      </c>
      <c r="E138" s="81">
        <f t="shared" si="10"/>
        <v>500</v>
      </c>
      <c r="F138" s="81">
        <f t="shared" si="10"/>
        <v>242</v>
      </c>
      <c r="G138" s="82">
        <f t="shared" si="10"/>
        <v>85</v>
      </c>
      <c r="H138" s="82">
        <f t="shared" si="10"/>
        <v>235</v>
      </c>
      <c r="I138" s="83">
        <f t="shared" si="10"/>
        <v>434</v>
      </c>
      <c r="J138" s="82">
        <f>+SUM(J132:J137)</f>
        <v>497</v>
      </c>
      <c r="K138" s="82">
        <f t="shared" ref="K138" si="11">+SUM(K132:K137)</f>
        <v>174</v>
      </c>
      <c r="L138" s="127">
        <f>+SUM(L132:L137)</f>
        <v>206</v>
      </c>
      <c r="M138" s="128">
        <f>+SUM(M132:M137)</f>
        <v>317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338</v>
      </c>
      <c r="D145" s="77">
        <v>290</v>
      </c>
      <c r="E145" s="77">
        <v>504</v>
      </c>
      <c r="F145" s="77">
        <v>380</v>
      </c>
      <c r="G145" s="78">
        <v>312</v>
      </c>
      <c r="H145" s="78">
        <v>260</v>
      </c>
      <c r="I145" s="79">
        <v>264</v>
      </c>
      <c r="J145" s="78">
        <v>358</v>
      </c>
      <c r="K145" s="78">
        <v>276</v>
      </c>
      <c r="L145" s="124">
        <v>196</v>
      </c>
      <c r="M145" s="125">
        <v>230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9</v>
      </c>
      <c r="F146" s="77">
        <v>0</v>
      </c>
      <c r="G146" s="78">
        <v>0</v>
      </c>
      <c r="H146" s="78">
        <v>0</v>
      </c>
      <c r="I146" s="79">
        <v>11</v>
      </c>
      <c r="J146" s="78">
        <v>4</v>
      </c>
      <c r="K146" s="78">
        <v>1</v>
      </c>
      <c r="L146" s="124">
        <v>3</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5</v>
      </c>
      <c r="E147" s="77">
        <v>5</v>
      </c>
      <c r="F147" s="77">
        <v>0</v>
      </c>
      <c r="G147" s="78">
        <v>0</v>
      </c>
      <c r="H147" s="78">
        <v>112</v>
      </c>
      <c r="I147" s="79">
        <v>47</v>
      </c>
      <c r="J147" s="78">
        <v>45</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338</v>
      </c>
      <c r="D150" s="81">
        <f t="shared" ref="D150:I150" si="12">+SUM(D144:D149)</f>
        <v>295</v>
      </c>
      <c r="E150" s="81">
        <f t="shared" si="12"/>
        <v>519</v>
      </c>
      <c r="F150" s="81">
        <f t="shared" si="12"/>
        <v>380</v>
      </c>
      <c r="G150" s="82">
        <f t="shared" si="12"/>
        <v>312</v>
      </c>
      <c r="H150" s="82">
        <f t="shared" si="12"/>
        <v>372</v>
      </c>
      <c r="I150" s="83">
        <f t="shared" si="12"/>
        <v>322</v>
      </c>
      <c r="J150" s="82">
        <f>+SUM(J144:J149)</f>
        <v>407</v>
      </c>
      <c r="K150" s="82">
        <f t="shared" ref="K150" si="13">+SUM(K144:K149)</f>
        <v>277</v>
      </c>
      <c r="L150" s="127">
        <f>+SUM(L144:L149)</f>
        <v>199</v>
      </c>
      <c r="M150" s="128">
        <f>+SUM(M144:M149)</f>
        <v>230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3201</v>
      </c>
      <c r="C155" s="130">
        <f>+IFERROR((VLOOKUP(A155,Hoja2!$A$2:$I$1444,4,FALSE)),"")</f>
        <v>3201</v>
      </c>
      <c r="D155" s="169" t="str">
        <f>+IFERROR((VLOOKUP(A155,Hoja2!$A$2:$I$1444,5,FALSE)),"")</f>
        <v>UNIDADES TECNOLOGICAS DE SANTANDER</v>
      </c>
      <c r="E155" s="169"/>
      <c r="F155" s="169"/>
      <c r="G155" s="170"/>
      <c r="H155" s="130" t="str">
        <f>+IFERROR((VLOOKUP(A155,Hoja2!$A$2:$I$1444,6,FALSE)),"")</f>
        <v>Santander</v>
      </c>
      <c r="I155" s="130" t="str">
        <f>+IFERROR((VLOOKUP(A155,Hoja2!$A$2:$I$1444,7,FALSE)),"")</f>
        <v>Oficial</v>
      </c>
      <c r="J155" s="249" t="str">
        <f>+IFERROR((VLOOKUP(A155,Hoja2!$A$2:$I$1444,8,FALSE)),"")</f>
        <v>Institución Tecnológica</v>
      </c>
      <c r="K155" s="250"/>
      <c r="L155" s="131">
        <f>+IFERROR((VLOOKUP(A155,Hoja2!$A$2:$I$1444,9,FALSE)),"")</f>
        <v>265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864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1129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37vpAiyrLQwDVeKHzMo1HZWDyJQpd4iJy2pr+Vyzu8ic8Q8EotkQoVNZ5llWfOPp50HXfUhz0jv4X5XQoFxUQ==" saltValue="CTpVv0W7g1qf8Xv1OEslg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