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A2CD8F3-3912-4E93-AE11-4509036747D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<sst xmlns="http://schemas.openxmlformats.org/spreadsheetml/2006/main" count="22315" uniqueCount="444">
  <si>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</si>
  <si>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</si>
  <si>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</si>
  <si>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</si>
  <si>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</si>
  <si>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</si>
  <si>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</si>
  <si>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</si>
  <si>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</si>
  <si>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</si>
  <si>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</si>
  <si>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</si>
  <si>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</si>
  <si>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</si>
  <si>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</si>
  <si>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</si>
  <si>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</si>
  <si>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</si>
  <si>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</si>
  <si>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</si>
  <si>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</si>
  <si>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</si>
  <si>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</si>
  <si>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</si>
  <si>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</si>
  <si>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</si>
  <si>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</si>
  <si>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</si>
  <si>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</si>
  <si>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</si>
  <si>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</si>
  <si>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</si>
  <si>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</si>
  <si>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</si>
  <si>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</si>
  <si>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</si>
  <si>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</si>
  <si>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</si>
  <si>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</si>
  <si>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</si>
  <si>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</si>
  <si>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</si>
  <si>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</si>
  <si>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</si>
  <si>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</si>
  <si>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</si>
  <si>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</si>
  <si>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</si>
  <si>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</si>
  <si>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</si>
  <si>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</si>
  <si>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</si>
  <si>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</si>
  <si>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</si>
  <si>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</si>
  <si>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</si>
  <si>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</si>
  <si>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</si>
  <si>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</si>
  <si>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</si>
  <si>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</si>
  <si>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</si>
  <si>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</si>
  <si>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</si>
  <si>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</si>
  <si>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</si>
  <si>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</si>
  <si>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</si>
  <si>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</si>
  <si>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</si>
  <si>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</si>
  <si>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</si>
  <si>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</si>
  <si>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</si>
  <si>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</si>
  <si>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</si>
  <si>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</si>
  <si>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</si>
  <si>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</si>
  <si>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</si>
  <si>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</si>
  <si>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</si>
  <si>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</si>
  <si>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</si>
  <si>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</si>
  <si>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</si>
  <si>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</si>
  <si>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</si>
  <si>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</si>
  <si>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</si>
  <si>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</si>
  <si>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</si>
  <si>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</si>
  <si>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</si>
  <si>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</si>
  <si>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</si>
  <si>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</si>
  <si>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</si>
  <si>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</si>
  <si>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</si>
  <si>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</si>
  <si>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</si>
  <si>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</si>
  <si>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</si>
  <si>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</si>
  <si>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</si>
  <si>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</si>
  <si>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</si>
  <si>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</si>
  <si>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</si>
  <si>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</si>
  <si>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</si>
  <si>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</si>
  <si>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</si>
  <si>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</si>
  <si>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</si>
  <si>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</si>
  <si>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</si>
  <si>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</si>
  <si>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</si>
  <si>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</si>
  <si>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</si>
  <si>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</si>
  <si>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</si>
  <si>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</si>
  <si>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</si>
  <si>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</si>
  <si>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</si>
  <si>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</si>
  <si>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</si>
  <si>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</si>
  <si>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</si>
  <si>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</si>
  <si>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</si>
  <si>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</si>
  <si>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</si>
  <si>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</si>
  <si>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</si>
  <si>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</si>
  <si>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</si>
  <si>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</si>
  <si>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</si>
  <si>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</si>
  <si>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</si>
  <si>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</si>
  <si>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</si>
  <si>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</si>
  <si>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</si>
  <si>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</si>
  <si>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</si>
  <si>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</si>
  <si>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</si>
  <si>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</si>
  <si>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</si>
  <si>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</si>
  <si>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</si>
  <si>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</si>
  <si>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</si>
  <si>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</si>
  <si>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</si>
  <si>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</si>
  <si>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</si>
  <si>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</si>
  <si>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</si>
  <si>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</si>
  <si>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</si>
  <si>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</si>
  <si>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</si>
  <si>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</si>
  <si>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</si>
  <si>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</si>
  <si>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</si>
  <si>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</si>
  <si>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</si>
  <si>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</si>
  <si>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</si>
  <si>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</si>
  <si>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</si>
  <si>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</si>
  <si>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</si>
  <si>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</si>
  <si>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</si>
  <si>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</si>
  <si>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</si>
  <si>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</si>
  <si>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</si>
  <si>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</si>
  <si>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</si>
  <si>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</si>
  <si>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</si>
  <si>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</si>
  <si>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</si>
  <si>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</si>
  <si>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</si>
  <si>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</si>
  <si>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</si>
  <si>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</si>
  <si>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</si>
  <si>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</si>
  <si>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</si>
  <si>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</si>
  <si>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</si>
  <si>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</si>
  <si>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</si>
  <si>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</si>
  <si>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</si>
  <si>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</si>
  <si>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</si>
  <si>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</si>
  <si>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</si>
  <si>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</si>
  <si>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</si>
  <si>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</si>
  <si>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</si>
  <si>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</si>
  <si>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</si>
  <si>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</si>
  <si>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</si>
  <si>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</si>
  <si>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</si>
  <si>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</si>
  <si>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</si>
  <si>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</si>
  <si>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</si>
  <si>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</si>
  <si>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</si>
  <si>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</si>
  <si>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</si>
  <si>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</si>
  <si>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</si>
  <si>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</si>
  <si>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</si>
  <si>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</si>
  <si>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</si>
  <si>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</si>
  <si>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</si>
  <si>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</si>
  <si>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</si>
  <si>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</si>
  <si>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</si>
  <si>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</si>
  <si>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</si>
  <si>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</si>
  <si>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</si>
  <si>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</si>
  <si>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</si>
  <si>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</si>
  <si>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</si>
  <si>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</si>
  <si>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</si>
  <si>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</si>
  <si>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</si>
  <si>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</si>
  <si>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</si>
  <si>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</si>
  <si>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</si>
  <si>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</si>
  <si>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</si>
  <si>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</si>
  <si>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</si>
  <si>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</si>
  <si>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</si>
  <si>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</si>
  <si>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</si>
  <si>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</si>
  <si>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</si>
  <si>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</si>
  <si>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</si>
  <si>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</si>
  <si>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</si>
  <si>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</si>
  <si>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</si>
  <si>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</si>
  <si>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</si>
  <si>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</si>
  <si>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</si>
  <si>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</si>
  <si>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</si>
  <si>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</si>
  <si>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</si>
  <si>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</si>
  <si>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</si>
  <si>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</si>
  <si>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</si>
  <si>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</si>
  <si>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</si>
  <si>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</si>
  <si>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</si>
  <si>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</si>
  <si>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</si>
  <si>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</si>
  <si>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</si>
  <si>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</si>
  <si>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</si>
  <si>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</si>
  <si>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</si>
  <si>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</si>
  <si>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</si>
  <si>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</si>
  <si>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</si>
  <si>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</si>
  <si>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</si>
  <si>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</si>
  <si>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</si>
  <si>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</si>
  <si>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</si>
  <si>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</si>
  <si>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</si>
  <si>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</si>
  <si>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</si>
  <si>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</si>
  <si>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</si>
  <si>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</si>
  <si>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</si>
  <si>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</si>
  <si>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</si>
  <si>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</si>
  <si>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</si>
  <si>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</si>
  <si>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</si>
  <si>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</si>
  <si>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</si>
  <si>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</si>
  <si>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</si>
  <si>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</si>
  <si>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</si>
  <si>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</si>
  <si>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</si>
  <si>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</si>
  <si>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</si>
  <si>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</si>
  <si>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</si>
  <si>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</si>
  <si>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</si>
  <si>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</si>
  <si>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</si>
  <si>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</si>
  <si>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</si>
  <si>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</si>
  <si>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</si>
  <si>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</si>
  <si>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</si>
  <si>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</si>
  <si>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</si>
  <si>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</si>
  <si>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</si>
  <si>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</si>
  <si>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</si>
  <si>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</si>
  <si>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</si>
  <si>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</si>
  <si>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</si>
  <si>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</si>
  <si>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</si>
  <si>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</si>
  <si>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</si>
  <si>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</si>
  <si>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</si>
  <si>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</si>
  <si>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</si>
  <si>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</si>
  <si>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</si>
  <si>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</si>
  <si>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</si>
  <si>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</si>
  <si>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</si>
  <si>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</si>
  <si>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</si>
  <si>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</si>
  <si>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</si>
  <si>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</si>
  <si>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</si>
  <si>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</si>
  <si>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</si>
  <si>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</si>
  <si>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</si>
  <si>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</si>
  <si>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</si>
  <si>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</si>
  <si>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</si>
  <si>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</si>
  <si>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</si>
  <si>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</si>
  <si>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</si>
  <si>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</si>
  <si>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</si>
  <si>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</si>
  <si>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</si>
  <si>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</si>
  <si>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</si>
  <si>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</si>
  <si>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</si>
  <si>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</si>
  <si>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</si>
  <si>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</si>
  <si>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</si>
  <si>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</si>
  <si>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</si>
  <si>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</si>
  <si>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</si>
  <si>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</si>
  <si>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</si>
  <si>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</si>
  <si>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</si>
  <si>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</si>
  <si>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</si>
  <si>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</si>
  <si>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</si>
  <si>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</si>
  <si>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</si>
  <si>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</si>
  <si>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</si>
  <si>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</si>
  <si>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</si>
  <si>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</si>
  <si>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</si>
  <si>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</si>
  <si>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</si>
  <si>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</si>
  <si>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</si>
  <si>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</si>
  <si>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</si>
  <si>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</si>
  <si>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</si>
  <si>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</si>
  <si>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</si>
  <si>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</si>
  <si>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</si>
  <si>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</si>
  <si>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</si>
  <si>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</si>
  <si>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</si>
  <si>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</si>
  <si>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</si>
  <si>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</si>
  <si>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</si>
  <si>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</si>
  <si>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</si>
  <si>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</si>
  <si>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</si>
  <si>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</si>
  <si>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</si>
  <si>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GUADALAJARA DE BUGA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</si>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</sst>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GUADALAJARA DE BUGA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76111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76111</v>
      </c>
      <c r="F12" s="141"/>
      <c r="G12" s="139" t="str">
        <f>+A10</f>
        <v>GUADALAJARA DE BUGA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GUADALAJARA DE BUGA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8038</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7986</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52</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0.80609669930352279</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0.57899999999999996</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0.66304879241224213</v>
      </c>
      <c r="D30" s="24">
        <v>0.72226616571089575</v>
      </c>
      <c r="E30" s="24">
        <v>0.70282924885435349</v>
      </c>
      <c r="F30" s="24">
        <v>0.77503511940598036</v>
      </c>
      <c r="G30" s="24">
        <v>0.77973699940227137</v>
      </c>
      <c r="H30" s="25">
        <v>0.79955969178424902</v>
      </c>
      <c r="I30" s="25">
        <v>0.74207167403043695</v>
      </c>
      <c r="J30" s="26">
        <v>0.59811246559182063</v>
      </c>
      <c r="K30" s="26">
        <v>0.73078446909667194</v>
      </c>
      <c r="L30" s="26">
        <v>0.79070464767616189</v>
      </c>
      <c r="M30" s="27">
        <v>0.80609669930352279</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1182</v>
      </c>
      <c r="D39" s="39">
        <v>648</v>
      </c>
      <c r="E39" s="40">
        <v>0.54822335025380708</v>
      </c>
      <c r="F39" s="38">
        <v>1276</v>
      </c>
      <c r="G39" s="39">
        <v>687</v>
      </c>
      <c r="H39" s="40">
        <v>0.53840125391849525</v>
      </c>
      <c r="I39" s="38">
        <v>1219</v>
      </c>
      <c r="J39" s="39">
        <v>672</v>
      </c>
      <c r="K39" s="40">
        <v>0.55127153404429863</v>
      </c>
      <c r="L39" s="41">
        <v>1120</v>
      </c>
      <c r="M39" s="42">
        <v>648</v>
      </c>
      <c r="N39" s="43">
        <v>0.57899999999999996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6455</v>
      </c>
      <c r="D46" s="60">
        <v>6846</v>
      </c>
      <c r="E46" s="60">
        <v>6870</v>
      </c>
      <c r="F46" s="60">
        <v>7407</v>
      </c>
      <c r="G46" s="60">
        <v>7547</v>
      </c>
      <c r="H46" s="61">
        <v>7588</v>
      </c>
      <c r="I46" s="61">
        <v>6183</v>
      </c>
      <c r="J46" s="62">
        <v>4577</v>
      </c>
      <c r="K46" s="62">
        <v>5949</v>
      </c>
      <c r="L46" s="62">
        <v>6465</v>
      </c>
      <c r="M46" s="63">
        <v>6692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326</v>
      </c>
      <c r="D47" s="45">
        <v>467</v>
      </c>
      <c r="E47" s="45">
        <v>265</v>
      </c>
      <c r="F47" s="45">
        <v>317</v>
      </c>
      <c r="G47" s="45">
        <v>362</v>
      </c>
      <c r="H47" s="64">
        <v>533</v>
      </c>
      <c r="I47" s="64">
        <v>1546</v>
      </c>
      <c r="J47" s="65">
        <v>1549</v>
      </c>
      <c r="K47" s="65">
        <v>1469</v>
      </c>
      <c r="L47" s="65">
        <v>1487</v>
      </c>
      <c r="M47" s="66">
        <v>1346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6781</v>
      </c>
      <c r="D48" s="68">
        <f t="shared" ref="D48:L48" si="0">+SUM(D46:D47)</f>
        <v>7313</v>
      </c>
      <c r="E48" s="68">
        <f t="shared" si="0"/>
        <v>7135</v>
      </c>
      <c r="F48" s="68">
        <f t="shared" si="0"/>
        <v>7724</v>
      </c>
      <c r="G48" s="68">
        <f t="shared" si="0"/>
        <v>7909</v>
      </c>
      <c r="H48" s="69">
        <f t="shared" si="0"/>
        <v>8121</v>
      </c>
      <c r="I48" s="69">
        <f t="shared" si="0"/>
        <v>7729</v>
      </c>
      <c r="J48" s="70">
        <f t="shared" si="0"/>
        <v>6126</v>
      </c>
      <c r="K48" s="70">
        <f t="shared" si="0"/>
        <v>7418</v>
      </c>
      <c r="L48" s="70">
        <f t="shared" si="0"/>
        <v>7952</v>
      </c>
      <c r="M48" s="71">
        <f>+SUM(M46:M47)</f>
        <v>8038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6781</v>
      </c>
      <c r="D53" s="60">
        <v>7305</v>
      </c>
      <c r="E53" s="60">
        <v>7055</v>
      </c>
      <c r="F53" s="60">
        <v>7724</v>
      </c>
      <c r="G53" s="60">
        <v>7827</v>
      </c>
      <c r="H53" s="61">
        <v>7990</v>
      </c>
      <c r="I53" s="61">
        <v>7558</v>
      </c>
      <c r="J53" s="62">
        <v>6084</v>
      </c>
      <c r="K53" s="62">
        <v>7378</v>
      </c>
      <c r="L53" s="62">
        <v>7911</v>
      </c>
      <c r="M53" s="63">
        <v>7986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8</v>
      </c>
      <c r="E54" s="45">
        <v>80</v>
      </c>
      <c r="F54" s="45">
        <v>0</v>
      </c>
      <c r="G54" s="45">
        <v>82</v>
      </c>
      <c r="H54" s="64">
        <v>131</v>
      </c>
      <c r="I54" s="64">
        <v>171</v>
      </c>
      <c r="J54" s="65">
        <v>42</v>
      </c>
      <c r="K54" s="65">
        <v>40</v>
      </c>
      <c r="L54" s="65">
        <v>41</v>
      </c>
      <c r="M54" s="66">
        <v>52</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6781</v>
      </c>
      <c r="D55" s="68">
        <f t="shared" ref="D55:M55" si="1">+SUM(D53:D54)</f>
        <v>7313</v>
      </c>
      <c r="E55" s="68">
        <f t="shared" si="1"/>
        <v>7135</v>
      </c>
      <c r="F55" s="68">
        <f t="shared" si="1"/>
        <v>7724</v>
      </c>
      <c r="G55" s="68">
        <f t="shared" si="1"/>
        <v>7909</v>
      </c>
      <c r="H55" s="69">
        <f t="shared" si="1"/>
        <v>8121</v>
      </c>
      <c r="I55" s="69">
        <f t="shared" si="1"/>
        <v>7729</v>
      </c>
      <c r="J55" s="70">
        <f t="shared" si="1"/>
        <v>6126</v>
      </c>
      <c r="K55" s="70">
        <f t="shared" si="1"/>
        <v>7418</v>
      </c>
      <c r="L55" s="70">
        <f t="shared" si="1"/>
        <v>7952</v>
      </c>
      <c r="M55" s="71">
        <f t="shared" si="1"/>
        <v>8038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313</v>
      </c>
      <c r="D60" s="73">
        <v>180</v>
      </c>
      <c r="E60" s="73">
        <v>88</v>
      </c>
      <c r="F60" s="73">
        <v>355</v>
      </c>
      <c r="G60" s="73">
        <v>451</v>
      </c>
      <c r="H60" s="74">
        <v>832</v>
      </c>
      <c r="I60" s="74">
        <v>342</v>
      </c>
      <c r="J60" s="75">
        <v>353</v>
      </c>
      <c r="K60" s="62">
        <v>356</v>
      </c>
      <c r="L60" s="62">
        <v>952</v>
      </c>
      <c r="M60" s="63">
        <v>1274</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4067</v>
      </c>
      <c r="D61" s="77">
        <v>4800</v>
      </c>
      <c r="E61" s="77">
        <v>4769</v>
      </c>
      <c r="F61" s="77">
        <v>5186</v>
      </c>
      <c r="G61" s="77">
        <v>5007</v>
      </c>
      <c r="H61" s="78">
        <v>4668</v>
      </c>
      <c r="I61" s="78">
        <v>3683</v>
      </c>
      <c r="J61" s="79">
        <v>3557</v>
      </c>
      <c r="K61" s="65">
        <v>3563</v>
      </c>
      <c r="L61" s="65">
        <v>3495</v>
      </c>
      <c r="M61" s="66">
        <v>3409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2401</v>
      </c>
      <c r="D62" s="77">
        <v>2325</v>
      </c>
      <c r="E62" s="77">
        <v>2198</v>
      </c>
      <c r="F62" s="77">
        <v>2183</v>
      </c>
      <c r="G62" s="77">
        <v>2369</v>
      </c>
      <c r="H62" s="78">
        <v>2490</v>
      </c>
      <c r="I62" s="78">
        <v>3533</v>
      </c>
      <c r="J62" s="79">
        <v>2174</v>
      </c>
      <c r="K62" s="65">
        <v>3459</v>
      </c>
      <c r="L62" s="65">
        <v>3464</v>
      </c>
      <c r="M62" s="66">
        <v>3303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8</v>
      </c>
      <c r="E63" s="77">
        <v>10</v>
      </c>
      <c r="F63" s="77">
        <v>0</v>
      </c>
      <c r="G63" s="77">
        <v>82</v>
      </c>
      <c r="H63" s="78">
        <v>131</v>
      </c>
      <c r="I63" s="78">
        <v>171</v>
      </c>
      <c r="J63" s="79">
        <v>38</v>
      </c>
      <c r="K63" s="65">
        <v>34</v>
      </c>
      <c r="L63" s="65">
        <v>33</v>
      </c>
      <c r="M63" s="66">
        <v>47</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70</v>
      </c>
      <c r="F64" s="77">
        <v>0</v>
      </c>
      <c r="G64" s="77">
        <v>0</v>
      </c>
      <c r="H64" s="78">
        <v>0</v>
      </c>
      <c r="I64" s="78">
        <v>0</v>
      </c>
      <c r="J64" s="79">
        <v>4</v>
      </c>
      <c r="K64" s="65">
        <v>6</v>
      </c>
      <c r="L64" s="65">
        <v>8</v>
      </c>
      <c r="M64" s="66">
        <v>5</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6781</v>
      </c>
      <c r="D66" s="81">
        <f t="shared" ref="D66:M66" si="2">+SUM(D60:D65)</f>
        <v>7313</v>
      </c>
      <c r="E66" s="81">
        <f t="shared" si="2"/>
        <v>7135</v>
      </c>
      <c r="F66" s="81">
        <f t="shared" si="2"/>
        <v>7724</v>
      </c>
      <c r="G66" s="81">
        <f t="shared" si="2"/>
        <v>7909</v>
      </c>
      <c r="H66" s="82">
        <f t="shared" si="2"/>
        <v>8121</v>
      </c>
      <c r="I66" s="82">
        <f t="shared" si="2"/>
        <v>7729</v>
      </c>
      <c r="J66" s="83">
        <f t="shared" si="2"/>
        <v>6126</v>
      </c>
      <c r="K66" s="70">
        <f t="shared" si="2"/>
        <v>7418</v>
      </c>
      <c r="L66" s="70">
        <f t="shared" si="2"/>
        <v>7952</v>
      </c>
      <c r="M66" s="71">
        <f t="shared" si="2"/>
        <v>8038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817</v>
      </c>
      <c r="D71" s="73">
        <v>936</v>
      </c>
      <c r="E71" s="73">
        <v>879</v>
      </c>
      <c r="F71" s="73">
        <v>831</v>
      </c>
      <c r="G71" s="73">
        <v>736</v>
      </c>
      <c r="H71" s="74">
        <v>623</v>
      </c>
      <c r="I71" s="74">
        <v>262</v>
      </c>
      <c r="J71" s="75">
        <v>276</v>
      </c>
      <c r="K71" s="62">
        <v>239</v>
      </c>
      <c r="L71" s="62">
        <v>326</v>
      </c>
      <c r="M71" s="63">
        <v>221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33</v>
      </c>
      <c r="D72" s="77">
        <v>45</v>
      </c>
      <c r="E72" s="77">
        <v>54</v>
      </c>
      <c r="F72" s="77">
        <v>111</v>
      </c>
      <c r="G72" s="77">
        <v>306</v>
      </c>
      <c r="H72" s="78">
        <v>317</v>
      </c>
      <c r="I72" s="78">
        <v>273</v>
      </c>
      <c r="J72" s="79">
        <v>137</v>
      </c>
      <c r="K72" s="65">
        <v>171</v>
      </c>
      <c r="L72" s="65">
        <v>320</v>
      </c>
      <c r="M72" s="66">
        <v>365</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424</v>
      </c>
      <c r="D73" s="77">
        <v>546</v>
      </c>
      <c r="E73" s="77">
        <v>570</v>
      </c>
      <c r="F73" s="77">
        <v>437</v>
      </c>
      <c r="G73" s="77">
        <v>333</v>
      </c>
      <c r="H73" s="78">
        <v>186</v>
      </c>
      <c r="I73" s="78">
        <v>136</v>
      </c>
      <c r="J73" s="79">
        <v>135</v>
      </c>
      <c r="K73" s="65">
        <v>191</v>
      </c>
      <c r="L73" s="65">
        <v>225</v>
      </c>
      <c r="M73" s="66">
        <v>226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582</v>
      </c>
      <c r="D74" s="77">
        <v>620</v>
      </c>
      <c r="E74" s="77">
        <v>751</v>
      </c>
      <c r="F74" s="77">
        <v>843</v>
      </c>
      <c r="G74" s="77">
        <v>892</v>
      </c>
      <c r="H74" s="78">
        <v>770</v>
      </c>
      <c r="I74" s="78">
        <v>736</v>
      </c>
      <c r="J74" s="79">
        <v>672</v>
      </c>
      <c r="K74" s="65">
        <v>635</v>
      </c>
      <c r="L74" s="65">
        <v>402</v>
      </c>
      <c r="M74" s="66">
        <v>723</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475</v>
      </c>
      <c r="D75" s="77">
        <v>366</v>
      </c>
      <c r="E75" s="77">
        <v>440</v>
      </c>
      <c r="F75" s="77">
        <v>484</v>
      </c>
      <c r="G75" s="77">
        <v>712</v>
      </c>
      <c r="H75" s="78">
        <v>805</v>
      </c>
      <c r="I75" s="78">
        <v>1014</v>
      </c>
      <c r="J75" s="79">
        <v>567</v>
      </c>
      <c r="K75" s="65">
        <v>1029</v>
      </c>
      <c r="L75" s="65">
        <v>1021</v>
      </c>
      <c r="M75" s="66">
        <v>875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1875</v>
      </c>
      <c r="D76" s="77">
        <v>1900</v>
      </c>
      <c r="E76" s="77">
        <v>1790</v>
      </c>
      <c r="F76" s="77">
        <v>2206</v>
      </c>
      <c r="G76" s="77">
        <v>2375</v>
      </c>
      <c r="H76" s="78">
        <v>2786</v>
      </c>
      <c r="I76" s="78">
        <v>2979</v>
      </c>
      <c r="J76" s="79">
        <v>1828</v>
      </c>
      <c r="K76" s="65">
        <v>2342</v>
      </c>
      <c r="L76" s="65">
        <v>2429</v>
      </c>
      <c r="M76" s="66">
        <v>2805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2575</v>
      </c>
      <c r="D77" s="77">
        <v>2900</v>
      </c>
      <c r="E77" s="77">
        <v>2651</v>
      </c>
      <c r="F77" s="77">
        <v>2812</v>
      </c>
      <c r="G77" s="77">
        <v>2555</v>
      </c>
      <c r="H77" s="78">
        <v>2634</v>
      </c>
      <c r="I77" s="78">
        <v>2329</v>
      </c>
      <c r="J77" s="79">
        <v>2176</v>
      </c>
      <c r="K77" s="65">
        <v>2294</v>
      </c>
      <c r="L77" s="65">
        <v>2411</v>
      </c>
      <c r="M77" s="66">
        <v>2664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58</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335</v>
      </c>
      <c r="K79" s="90">
        <v>517</v>
      </c>
      <c r="L79" s="90">
        <v>818</v>
      </c>
      <c r="M79" s="91">
        <v>101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6781</v>
      </c>
      <c r="D80" s="81">
        <f t="shared" ref="D80:M80" si="3">+SUM(D71:D79)</f>
        <v>7313</v>
      </c>
      <c r="E80" s="81">
        <f t="shared" si="3"/>
        <v>7135</v>
      </c>
      <c r="F80" s="81">
        <f t="shared" si="3"/>
        <v>7724</v>
      </c>
      <c r="G80" s="81">
        <f t="shared" si="3"/>
        <v>7909</v>
      </c>
      <c r="H80" s="82">
        <f t="shared" si="3"/>
        <v>8121</v>
      </c>
      <c r="I80" s="82">
        <f t="shared" si="3"/>
        <v>7729</v>
      </c>
      <c r="J80" s="83">
        <f t="shared" si="3"/>
        <v>6126</v>
      </c>
      <c r="K80" s="70">
        <f t="shared" si="3"/>
        <v>7418</v>
      </c>
      <c r="L80" s="70">
        <f t="shared" si="3"/>
        <v>7952</v>
      </c>
      <c r="M80" s="71">
        <f t="shared" si="3"/>
        <v>8038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553</v>
      </c>
      <c r="F86" s="79">
        <v>526</v>
      </c>
      <c r="G86" s="79">
        <v>148</v>
      </c>
      <c r="H86" s="65">
        <v>569</v>
      </c>
      <c r="I86" s="65">
        <v>591</v>
      </c>
      <c r="J86" s="66">
        <v>526</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92</v>
      </c>
      <c r="F87" s="79">
        <v>82</v>
      </c>
      <c r="G87" s="79">
        <v>34</v>
      </c>
      <c r="H87" s="65">
        <v>6</v>
      </c>
      <c r="I87" s="65">
        <v>8</v>
      </c>
      <c r="J87" s="66">
        <v>131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521</v>
      </c>
      <c r="F88" s="79">
        <v>677</v>
      </c>
      <c r="G88" s="79">
        <v>466</v>
      </c>
      <c r="H88" s="65">
        <v>614</v>
      </c>
      <c r="I88" s="65">
        <v>635</v>
      </c>
      <c r="J88" s="66">
        <v>438</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2745</v>
      </c>
      <c r="F89" s="79">
        <v>3027</v>
      </c>
      <c r="G89" s="79">
        <v>2182</v>
      </c>
      <c r="H89" s="65">
        <v>2752</v>
      </c>
      <c r="I89" s="65">
        <v>2689</v>
      </c>
      <c r="J89" s="66">
        <v>3008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321</v>
      </c>
      <c r="F90" s="79">
        <v>167</v>
      </c>
      <c r="G90" s="79">
        <v>132</v>
      </c>
      <c r="H90" s="65">
        <v>158</v>
      </c>
      <c r="I90" s="65">
        <v>177</v>
      </c>
      <c r="J90" s="66">
        <v>113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309</v>
      </c>
      <c r="F91" s="79">
        <v>320</v>
      </c>
      <c r="G91" s="79">
        <v>319</v>
      </c>
      <c r="H91" s="65">
        <v>417</v>
      </c>
      <c r="I91" s="65">
        <v>489</v>
      </c>
      <c r="J91" s="66">
        <v>354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1460</v>
      </c>
      <c r="F92" s="79">
        <v>1175</v>
      </c>
      <c r="G92" s="79">
        <v>1078</v>
      </c>
      <c r="H92" s="65">
        <v>1373</v>
      </c>
      <c r="I92" s="65">
        <v>1478</v>
      </c>
      <c r="J92" s="66">
        <v>1204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1030</v>
      </c>
      <c r="F93" s="79">
        <v>803</v>
      </c>
      <c r="G93" s="79">
        <v>890</v>
      </c>
      <c r="H93" s="65">
        <v>765</v>
      </c>
      <c r="I93" s="65">
        <v>1064</v>
      </c>
      <c r="J93" s="66">
        <v>1295</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591</v>
      </c>
      <c r="F94" s="79">
        <v>626</v>
      </c>
      <c r="G94" s="79">
        <v>550</v>
      </c>
      <c r="H94" s="65">
        <v>60</v>
      </c>
      <c r="I94" s="65">
        <v>59</v>
      </c>
      <c r="J94" s="66">
        <v>106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499</v>
      </c>
      <c r="F95" s="79">
        <v>326</v>
      </c>
      <c r="G95" s="79">
        <v>327</v>
      </c>
      <c r="H95" s="65">
        <v>704</v>
      </c>
      <c r="I95" s="65">
        <v>762</v>
      </c>
      <c r="J95" s="66">
        <v>863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8121</v>
      </c>
      <c r="F96" s="83">
        <f t="shared" si="4"/>
        <v>7729</v>
      </c>
      <c r="G96" s="83">
        <f t="shared" si="4"/>
        <v>6126</v>
      </c>
      <c r="H96" s="70">
        <f t="shared" si="4"/>
        <v>7418</v>
      </c>
      <c r="I96" s="70">
        <f t="shared" si="4"/>
        <v>7952</v>
      </c>
      <c r="J96" s="71">
        <f t="shared" si="4"/>
        <v>8038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5619</v>
      </c>
      <c r="D102" s="102">
        <v>5978</v>
      </c>
      <c r="E102" s="102">
        <v>5821</v>
      </c>
      <c r="F102" s="102">
        <v>6592</v>
      </c>
      <c r="G102" s="102">
        <v>6662</v>
      </c>
      <c r="H102" s="103">
        <v>6921</v>
      </c>
      <c r="I102" s="103">
        <v>5742</v>
      </c>
      <c r="J102" s="103">
        <v>4397</v>
      </c>
      <c r="K102" s="97">
        <v>5835</v>
      </c>
      <c r="L102" s="97">
        <v>6568</v>
      </c>
      <c r="M102" s="98">
        <v>6625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1162</v>
      </c>
      <c r="D103" s="77">
        <v>1335</v>
      </c>
      <c r="E103" s="77">
        <v>1262</v>
      </c>
      <c r="F103" s="77">
        <v>1071</v>
      </c>
      <c r="G103" s="77">
        <v>1087</v>
      </c>
      <c r="H103" s="78">
        <v>1020</v>
      </c>
      <c r="I103" s="78">
        <v>1844</v>
      </c>
      <c r="J103" s="78">
        <v>1729</v>
      </c>
      <c r="K103" s="65">
        <v>1583</v>
      </c>
      <c r="L103" s="65">
        <v>1384</v>
      </c>
      <c r="M103" s="66">
        <v>1413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52</v>
      </c>
      <c r="F104" s="77">
        <v>61</v>
      </c>
      <c r="G104" s="77">
        <v>160</v>
      </c>
      <c r="H104" s="78">
        <v>180</v>
      </c>
      <c r="I104" s="78">
        <v>143</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6781</v>
      </c>
      <c r="D107" s="81">
        <f t="shared" ref="D107:M107" si="5">+SUM(D102:D106)</f>
        <v>7313</v>
      </c>
      <c r="E107" s="81">
        <f t="shared" si="5"/>
        <v>7135</v>
      </c>
      <c r="F107" s="81">
        <f t="shared" si="5"/>
        <v>7724</v>
      </c>
      <c r="G107" s="81">
        <f t="shared" si="5"/>
        <v>7909</v>
      </c>
      <c r="H107" s="82">
        <f t="shared" si="5"/>
        <v>8121</v>
      </c>
      <c r="I107" s="82">
        <f t="shared" si="5"/>
        <v>7729</v>
      </c>
      <c r="J107" s="82">
        <f t="shared" si="5"/>
        <v>6126</v>
      </c>
      <c r="K107" s="70">
        <f t="shared" si="5"/>
        <v>7418</v>
      </c>
      <c r="L107" s="70">
        <f t="shared" si="5"/>
        <v>7952</v>
      </c>
      <c r="M107" s="71">
        <f t="shared" si="5"/>
        <v>8038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3560</v>
      </c>
      <c r="D113" s="108">
        <v>3836</v>
      </c>
      <c r="E113" s="108">
        <v>3661</v>
      </c>
      <c r="F113" s="108">
        <v>3997</v>
      </c>
      <c r="G113" s="108">
        <v>4062</v>
      </c>
      <c r="H113" s="109">
        <v>4153</v>
      </c>
      <c r="I113" s="109">
        <v>3616</v>
      </c>
      <c r="J113" s="97">
        <v>2729</v>
      </c>
      <c r="K113" s="97">
        <v>3358</v>
      </c>
      <c r="L113" s="97">
        <v>3636</v>
      </c>
      <c r="M113" s="98">
        <v>3674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3221</v>
      </c>
      <c r="D114" s="77">
        <v>3477</v>
      </c>
      <c r="E114" s="77">
        <v>3474</v>
      </c>
      <c r="F114" s="77">
        <v>3727</v>
      </c>
      <c r="G114" s="77">
        <v>3847</v>
      </c>
      <c r="H114" s="78">
        <v>3968</v>
      </c>
      <c r="I114" s="78">
        <v>4113</v>
      </c>
      <c r="J114" s="78">
        <v>3397</v>
      </c>
      <c r="K114" s="65">
        <v>4060</v>
      </c>
      <c r="L114" s="65">
        <v>4316</v>
      </c>
      <c r="M114" s="66">
        <v>4363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1</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6781</v>
      </c>
      <c r="D116" s="81">
        <f t="shared" si="6"/>
        <v>7313</v>
      </c>
      <c r="E116" s="81">
        <f t="shared" si="6"/>
        <v>7135</v>
      </c>
      <c r="F116" s="81">
        <f t="shared" si="6"/>
        <v>7724</v>
      </c>
      <c r="G116" s="81">
        <f t="shared" si="6"/>
        <v>7909</v>
      </c>
      <c r="H116" s="82">
        <f t="shared" si="6"/>
        <v>8121</v>
      </c>
      <c r="I116" s="82">
        <f t="shared" si="6"/>
        <v>7729</v>
      </c>
      <c r="J116" s="82">
        <f t="shared" si="6"/>
        <v>6126</v>
      </c>
      <c r="K116" s="70">
        <f t="shared" si="6"/>
        <v>7418</v>
      </c>
      <c r="L116" s="70">
        <f t="shared" si="6"/>
        <v>7952</v>
      </c>
      <c r="M116" s="71">
        <f t="shared" si="6"/>
        <v>8038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1274</v>
      </c>
      <c r="D121" s="112">
        <v>0</v>
      </c>
      <c r="E121" s="113">
        <f>+IF(OR(C121=0,C121="-"),"",(D121/C121))</f>
        <v>0</v>
      </c>
      <c r="F121" s="137"/>
      <c r="G121" s="238" t="s">
        <v>49</v>
      </c>
      <c r="H121" s="240"/>
      <c r="I121" s="114">
        <v>4</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3409</v>
      </c>
      <c r="D122" s="115">
        <v>451</v>
      </c>
      <c r="E122" s="116">
        <f t="shared" ref="E122:E126" si="8">+IF(OR(C122=0,C122="-"),"",(D122/C122))</f>
        <v>0.13229686124963333</v>
      </c>
      <c r="F122" s="137"/>
      <c r="G122" s="241" t="s">
        <v>50</v>
      </c>
      <c r="H122" s="243"/>
      <c r="I122" s="117">
        <v>35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3303</v>
      </c>
      <c r="D123" s="115">
        <v>3219</v>
      </c>
      <c r="E123" s="116">
        <f t="shared" si="8"/>
        <v>0.97456857402361485</v>
      </c>
      <c r="F123" s="137"/>
      <c r="G123" s="241" t="s">
        <v>51</v>
      </c>
      <c r="H123" s="243"/>
      <c r="I123" s="117">
        <v>28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47</v>
      </c>
      <c r="D124" s="115">
        <v>47</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v>
      </c>
      <c r="D125" s="115">
        <v>5</v>
      </c>
      <c r="E125" s="116">
        <f t="shared" si="8"/>
        <v>1</v>
      </c>
      <c r="F125" s="137"/>
      <c r="G125" s="241" t="s">
        <v>53</v>
      </c>
      <c r="H125" s="243"/>
      <c r="I125" s="117">
        <v>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8038</v>
      </c>
      <c r="D127" s="118">
        <f>+SUM(D121:D126)</f>
        <v>3722</v>
      </c>
      <c r="E127" s="119">
        <f t="shared" ref="E127" si="9">+IF(C127=0,"",(D127/C127))</f>
        <v>0.4630505100771336</v>
      </c>
      <c r="F127" s="137"/>
      <c r="G127" s="246" t="s">
        <v>41</v>
      </c>
      <c r="H127" s="248"/>
      <c r="I127" s="120">
        <f>+SUM(I121:I126)</f>
        <v>69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8</v>
      </c>
      <c r="D132" s="102">
        <v>77</v>
      </c>
      <c r="E132" s="102">
        <v>88</v>
      </c>
      <c r="F132" s="102">
        <v>240</v>
      </c>
      <c r="G132" s="103">
        <v>230</v>
      </c>
      <c r="H132" s="103">
        <v>608</v>
      </c>
      <c r="I132" s="96">
        <v>172</v>
      </c>
      <c r="J132" s="103">
        <v>126</v>
      </c>
      <c r="K132" s="103">
        <v>157</v>
      </c>
      <c r="L132" s="122">
        <v>440</v>
      </c>
      <c r="M132" s="123">
        <v>700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600</v>
      </c>
      <c r="D133" s="77">
        <v>1010</v>
      </c>
      <c r="E133" s="77">
        <v>758</v>
      </c>
      <c r="F133" s="77">
        <v>1259</v>
      </c>
      <c r="G133" s="78">
        <v>549</v>
      </c>
      <c r="H133" s="78">
        <v>363</v>
      </c>
      <c r="I133" s="79">
        <v>733</v>
      </c>
      <c r="J133" s="78">
        <v>1522</v>
      </c>
      <c r="K133" s="78">
        <v>761</v>
      </c>
      <c r="L133" s="124">
        <v>783</v>
      </c>
      <c r="M133" s="125">
        <v>773</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365</v>
      </c>
      <c r="D134" s="77">
        <v>304</v>
      </c>
      <c r="E134" s="77">
        <v>363</v>
      </c>
      <c r="F134" s="77">
        <v>334</v>
      </c>
      <c r="G134" s="78">
        <v>460</v>
      </c>
      <c r="H134" s="78">
        <v>486</v>
      </c>
      <c r="I134" s="79">
        <v>708</v>
      </c>
      <c r="J134" s="78">
        <v>369</v>
      </c>
      <c r="K134" s="78">
        <v>473</v>
      </c>
      <c r="L134" s="124">
        <v>495</v>
      </c>
      <c r="M134" s="125">
        <v>447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8</v>
      </c>
      <c r="E135" s="77">
        <v>0</v>
      </c>
      <c r="F135" s="77">
        <v>0</v>
      </c>
      <c r="G135" s="78">
        <v>29</v>
      </c>
      <c r="H135" s="78">
        <v>24</v>
      </c>
      <c r="I135" s="79">
        <v>77</v>
      </c>
      <c r="J135" s="78">
        <v>21</v>
      </c>
      <c r="K135" s="78">
        <v>22</v>
      </c>
      <c r="L135" s="124">
        <v>9</v>
      </c>
      <c r="M135" s="125">
        <v>23</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973</v>
      </c>
      <c r="D138" s="81">
        <f t="shared" ref="D138:I138" si="10">+SUM(D132:D137)</f>
        <v>1399</v>
      </c>
      <c r="E138" s="81">
        <f t="shared" si="10"/>
        <v>1209</v>
      </c>
      <c r="F138" s="81">
        <f t="shared" si="10"/>
        <v>1834</v>
      </c>
      <c r="G138" s="82">
        <f t="shared" si="10"/>
        <v>1268</v>
      </c>
      <c r="H138" s="82">
        <f t="shared" si="10"/>
        <v>1481</v>
      </c>
      <c r="I138" s="83">
        <f t="shared" si="10"/>
        <v>1690</v>
      </c>
      <c r="J138" s="82">
        <f>+SUM(J132:J137)</f>
        <v>2038</v>
      </c>
      <c r="K138" s="82">
        <f t="shared" ref="K138" si="11">+SUM(K132:K137)</f>
        <v>1413</v>
      </c>
      <c r="L138" s="127">
        <f>+SUM(L132:L137)</f>
        <v>1727</v>
      </c>
      <c r="M138" s="128">
        <f>+SUM(M132:M137)</f>
        <v>1943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63</v>
      </c>
      <c r="G144" s="103">
        <v>102</v>
      </c>
      <c r="H144" s="103">
        <v>89</v>
      </c>
      <c r="I144" s="96">
        <v>83</v>
      </c>
      <c r="J144" s="103">
        <v>132</v>
      </c>
      <c r="K144" s="103">
        <v>49</v>
      </c>
      <c r="L144" s="122">
        <v>86</v>
      </c>
      <c r="M144" s="123">
        <v>213</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768</v>
      </c>
      <c r="D145" s="77">
        <v>676</v>
      </c>
      <c r="E145" s="77">
        <v>1065</v>
      </c>
      <c r="F145" s="77">
        <v>1441</v>
      </c>
      <c r="G145" s="78">
        <v>1083</v>
      </c>
      <c r="H145" s="78">
        <v>1296</v>
      </c>
      <c r="I145" s="79">
        <v>482</v>
      </c>
      <c r="J145" s="78">
        <v>893</v>
      </c>
      <c r="K145" s="78">
        <v>863</v>
      </c>
      <c r="L145" s="124">
        <v>789</v>
      </c>
      <c r="M145" s="125">
        <v>668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277</v>
      </c>
      <c r="D146" s="77">
        <v>392</v>
      </c>
      <c r="E146" s="77">
        <v>275</v>
      </c>
      <c r="F146" s="77">
        <v>217</v>
      </c>
      <c r="G146" s="78">
        <v>459</v>
      </c>
      <c r="H146" s="78">
        <v>274</v>
      </c>
      <c r="I146" s="79">
        <v>284</v>
      </c>
      <c r="J146" s="78">
        <v>534</v>
      </c>
      <c r="K146" s="78">
        <v>500</v>
      </c>
      <c r="L146" s="124">
        <v>511</v>
      </c>
      <c r="M146" s="125">
        <v>591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31</v>
      </c>
      <c r="F147" s="77">
        <v>3</v>
      </c>
      <c r="G147" s="78">
        <v>14</v>
      </c>
      <c r="H147" s="78">
        <v>45</v>
      </c>
      <c r="I147" s="79">
        <v>95</v>
      </c>
      <c r="J147" s="78">
        <v>75</v>
      </c>
      <c r="K147" s="78">
        <v>36</v>
      </c>
      <c r="L147" s="124">
        <v>43</v>
      </c>
      <c r="M147" s="125">
        <v>44</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4</v>
      </c>
      <c r="H148" s="78">
        <v>0</v>
      </c>
      <c r="I148" s="79">
        <v>1</v>
      </c>
      <c r="J148" s="78">
        <v>0</v>
      </c>
      <c r="K148" s="78">
        <v>0</v>
      </c>
      <c r="L148" s="124">
        <v>0</v>
      </c>
      <c r="M148" s="125">
        <v>2</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1046</v>
      </c>
      <c r="D150" s="81">
        <f t="shared" ref="D150:I150" si="12">+SUM(D144:D149)</f>
        <v>1069</v>
      </c>
      <c r="E150" s="81">
        <f t="shared" si="12"/>
        <v>1372</v>
      </c>
      <c r="F150" s="81">
        <f t="shared" si="12"/>
        <v>1724</v>
      </c>
      <c r="G150" s="82">
        <f t="shared" si="12"/>
        <v>1662</v>
      </c>
      <c r="H150" s="82">
        <f t="shared" si="12"/>
        <v>1704</v>
      </c>
      <c r="I150" s="83">
        <f t="shared" si="12"/>
        <v>945</v>
      </c>
      <c r="J150" s="82">
        <f>+SUM(J144:J149)</f>
        <v>1634</v>
      </c>
      <c r="K150" s="82">
        <f t="shared" ref="K150" si="13">+SUM(K144:K149)</f>
        <v>1448</v>
      </c>
      <c r="L150" s="127">
        <f>+SUM(L144:L149)</f>
        <v>1429</v>
      </c>
      <c r="M150" s="128">
        <f>+SUM(M144:M149)</f>
        <v>1518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1203</v>
      </c>
      <c r="C155" s="130">
        <f>+IFERROR((VLOOKUP(A155,Hoja2!$A$2:$I$1444,4,FALSE)),"")</f>
        <v>1203</v>
      </c>
      <c r="D155" s="169" t="str">
        <f>+IFERROR((VLOOKUP(A155,Hoja2!$A$2:$I$1444,5,FALSE)),"")</f>
        <v>UNIVERSIDAD DEL VALLE</v>
      </c>
      <c r="E155" s="169"/>
      <c r="F155" s="169"/>
      <c r="G155" s="170"/>
      <c r="H155" s="130" t="str">
        <f>+IFERROR((VLOOKUP(A155,Hoja2!$A$2:$I$1444,6,FALSE)),"")</f>
        <v>Valle del Cauca</v>
      </c>
      <c r="I155" s="130" t="str">
        <f>+IFERROR((VLOOKUP(A155,Hoja2!$A$2:$I$1444,7,FALSE)),"")</f>
        <v>Oficial</v>
      </c>
      <c r="J155" s="249" t="str">
        <f>+IFERROR((VLOOKUP(A155,Hoja2!$A$2:$I$1444,8,FALSE)),"")</f>
        <v>Universidad</v>
      </c>
      <c r="K155" s="250"/>
      <c r="L155" s="131">
        <f>+IFERROR((VLOOKUP(A155,Hoja2!$A$2:$I$1444,9,FALSE)),"")</f>
        <v>1788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1208</v>
      </c>
      <c r="C156" s="130">
        <f>+IFERROR((VLOOKUP(A156,Hoja2!$A$2:$I$1444,4,FALSE)),"")</f>
        <v>1208</v>
      </c>
      <c r="D156" s="163" t="str">
        <f>+IFERROR((VLOOKUP(A156,Hoja2!$A$2:$I$1444,5,FALSE)),"")</f>
        <v>UNIVERSIDAD DEL QUINDIO</v>
      </c>
      <c r="E156" s="163"/>
      <c r="F156" s="163"/>
      <c r="G156" s="164"/>
      <c r="H156" s="130" t="str">
        <f>+IFERROR((VLOOKUP(A156,Hoja2!$A$2:$I$1444,6,FALSE)),"")</f>
        <v>Quindío</v>
      </c>
      <c r="I156" s="130" t="str">
        <f>+IFERROR((VLOOKUP(A156,Hoja2!$A$2:$I$1444,7,FALSE)),"")</f>
        <v>Oficial</v>
      </c>
      <c r="J156" s="249" t="str">
        <f>+IFERROR((VLOOKUP(A156,Hoja2!$A$2:$I$1444,8,FALSE)),"")</f>
        <v>Universidad</v>
      </c>
      <c r="K156" s="250"/>
      <c r="L156" s="131">
        <f>+IFERROR((VLOOKUP(A156,Hoja2!$A$2:$I$1444,9,FALSE)),"")</f>
        <v>574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1826</v>
      </c>
      <c r="C157" s="130">
        <f>+IFERROR((VLOOKUP(A157,Hoja2!$A$2:$I$1444,4,FALSE)),"")</f>
        <v>1826</v>
      </c>
      <c r="D157" s="163" t="str">
        <f>+IFERROR((VLOOKUP(A157,Hoja2!$A$2:$I$1444,5,FALSE)),"")</f>
        <v>UNIVERSIDAD ANTONIO NARIÑO</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41</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14</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2829</v>
      </c>
      <c r="C159" s="130">
        <f>+IFERROR((VLOOKUP(A159,Hoja2!$A$2:$I$1444,4,FALSE)),"")</f>
        <v>2829</v>
      </c>
      <c r="D159" s="163" t="str">
        <f>+IFERROR((VLOOKUP(A159,Hoja2!$A$2:$I$1444,5,FALSE)),"")</f>
        <v>CORPORACION UNIVERSITARIA MINUTO DE DIOS -UNIMINUTO-</v>
      </c>
      <c r="E159" s="163"/>
      <c r="F159" s="163"/>
      <c r="G159" s="164"/>
      <c r="H159" s="130" t="str">
        <f>+IFERROR((VLOOKUP(A159,Hoja2!$A$2:$I$1444,6,FALSE)),"")</f>
        <v>Bogotá, D.C.</v>
      </c>
      <c r="I159" s="130" t="str">
        <f>+IFERROR((VLOOKUP(A159,Hoja2!$A$2:$I$1444,7,FALSE)),"")</f>
        <v>Privado</v>
      </c>
      <c r="J159" s="249" t="str">
        <f>+IFERROR((VLOOKUP(A159,Hoja2!$A$2:$I$1444,8,FALSE)),"")</f>
        <v>Institución Universitaria/Escuela Tecnológica</v>
      </c>
      <c r="K159" s="250"/>
      <c r="L159" s="131">
        <f>+IFERROR((VLOOKUP(A159,Hoja2!$A$2:$I$1444,9,FALSE)),"")</f>
        <v>1305</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4107</v>
      </c>
      <c r="C160" s="130">
        <f>+IFERROR((VLOOKUP(A160,Hoja2!$A$2:$I$1444,4,FALSE)),"")</f>
        <v>4107</v>
      </c>
      <c r="D160" s="163" t="str">
        <f>+IFERROR((VLOOKUP(A160,Hoja2!$A$2:$I$1444,5,FALSE)),"")</f>
        <v>UNIDAD TÉCNICA PARA EL DESARROLLO PROFESIONAL - UTEDÉ</v>
      </c>
      <c r="E160" s="163"/>
      <c r="F160" s="163"/>
      <c r="G160" s="164"/>
      <c r="H160" s="130" t="str">
        <f>+IFERROR((VLOOKUP(A160,Hoja2!$A$2:$I$1444,6,FALSE)),"")</f>
        <v>Valle del Cauca</v>
      </c>
      <c r="I160" s="130" t="str">
        <f>+IFERROR((VLOOKUP(A160,Hoja2!$A$2:$I$1444,7,FALSE)),"")</f>
        <v>Oficial</v>
      </c>
      <c r="J160" s="249" t="str">
        <f>+IFERROR((VLOOKUP(A160,Hoja2!$A$2:$I$1444,8,FALSE)),"")</f>
        <v>Institución Técnica Profesional</v>
      </c>
      <c r="K160" s="250"/>
      <c r="L160" s="131">
        <f>+IFERROR((VLOOKUP(A160,Hoja2!$A$2:$I$1444,9,FALSE)),"")</f>
        <v>1391</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9110</v>
      </c>
      <c r="C161" s="130">
        <f>+IFERROR((VLOOKUP(A161,Hoja2!$A$2:$I$1444,4,FALSE)),"")</f>
        <v>9110</v>
      </c>
      <c r="D161" s="163" t="str">
        <f>+IFERROR((VLOOKUP(A161,Hoja2!$A$2:$I$1444,5,FALSE)),"")</f>
        <v>SERVICIO NACIONAL DE APRENDIZAJE-SENA-</v>
      </c>
      <c r="E161" s="163"/>
      <c r="F161" s="163"/>
      <c r="G161" s="164"/>
      <c r="H161" s="130" t="str">
        <f>+IFERROR((VLOOKUP(A161,Hoja2!$A$2:$I$1444,6,FALSE)),"")</f>
        <v>Bogotá, D.C.</v>
      </c>
      <c r="I161" s="130" t="str">
        <f>+IFERROR((VLOOKUP(A161,Hoja2!$A$2:$I$1444,7,FALSE)),"")</f>
        <v>Oficial</v>
      </c>
      <c r="J161" s="249" t="str">
        <f>+IFERROR((VLOOKUP(A161,Hoja2!$A$2:$I$1444,8,FALSE)),"")</f>
        <v>Institución Tecnológica</v>
      </c>
      <c r="K161" s="250"/>
      <c r="L161" s="131">
        <f>+IFERROR((VLOOKUP(A161,Hoja2!$A$2:$I$1444,9,FALSE)),"")</f>
        <v>2925</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8038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4G+R0stEGmfpdIb3xsWpSpVjK+BvkHWOUAnaRfJVIz38spWjc86fW+MD1vzHAv+zSaISlN50Hprbh7OqgPY+g==" saltValue="2rPKN0cdMBa5Jm5tmAKz1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4</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6</v>
      </c>
      <c r="B1295">
        <v>76111</v>
      </c>
      <c r="C1295">
        <v>4107</v>
      </c>
      <c r="D1295">
        <v>4107</v>
      </c>
      <c r="E1295" t="s">
        <v>440</v>
      </c>
      <c r="F1295" t="s">
        <v>213</v>
      </c>
      <c r="G1295" t="s">
        <v>39</v>
      </c>
      <c r="H1295" t="s">
        <v>182</v>
      </c>
      <c r="I1295">
        <v>1391</v>
      </c>
    </row>
    <row r="1296" spans="1:9" x14ac:dyDescent="0.25">
      <c r="A1296" s="167">
        <f>+COUNTIF($B$1:B1296,Hoja1!$D$10)</f>
        <v>7</v>
      </c>
      <c r="B1296">
        <v>76111</v>
      </c>
      <c r="C1296">
        <v>9110</v>
      </c>
      <c r="D1296">
        <v>9110</v>
      </c>
      <c r="E1296" t="s">
        <v>186</v>
      </c>
      <c r="F1296" t="s">
        <v>137</v>
      </c>
      <c r="G1296" t="s">
        <v>39</v>
      </c>
      <c r="H1296" t="s">
        <v>179</v>
      </c>
      <c r="I1296">
        <v>2925</v>
      </c>
    </row>
    <row r="1297" spans="1:9" x14ac:dyDescent="0.25">
      <c r="A1297" s="167">
        <f>+COUNTIF($B$1:B1297,Hoja1!$D$10)</f>
        <v>7</v>
      </c>
      <c r="B1297">
        <v>76113</v>
      </c>
      <c r="C1297">
        <v>9929</v>
      </c>
      <c r="D1297">
        <v>9929</v>
      </c>
      <c r="E1297" t="s">
        <v>194</v>
      </c>
      <c r="F1297" t="s">
        <v>195</v>
      </c>
      <c r="G1297" t="s">
        <v>39</v>
      </c>
      <c r="H1297" t="s">
        <v>130</v>
      </c>
      <c r="I1297">
        <v>1</v>
      </c>
    </row>
    <row r="1298" spans="1:9" x14ac:dyDescent="0.25">
      <c r="A1298" s="167">
        <f>+COUNTIF($B$1:B1298,Hoja1!$D$10)</f>
        <v>7</v>
      </c>
      <c r="B1298">
        <v>76122</v>
      </c>
      <c r="C1298">
        <v>1203</v>
      </c>
      <c r="D1298">
        <v>1203</v>
      </c>
      <c r="E1298" t="s">
        <v>240</v>
      </c>
      <c r="F1298" t="s">
        <v>213</v>
      </c>
      <c r="G1298" t="s">
        <v>39</v>
      </c>
      <c r="H1298" t="s">
        <v>130</v>
      </c>
      <c r="I1298">
        <v>627</v>
      </c>
    </row>
    <row r="1299" spans="1:9" x14ac:dyDescent="0.25">
      <c r="A1299" s="167">
        <f>+COUNTIF($B$1:B1299,Hoja1!$D$10)</f>
        <v>7</v>
      </c>
      <c r="B1299">
        <v>76122</v>
      </c>
      <c r="C1299">
        <v>2104</v>
      </c>
      <c r="D1299">
        <v>2104</v>
      </c>
      <c r="E1299" t="s">
        <v>155</v>
      </c>
      <c r="F1299" t="s">
        <v>137</v>
      </c>
      <c r="G1299" t="s">
        <v>39</v>
      </c>
      <c r="H1299" t="s">
        <v>156</v>
      </c>
      <c r="I1299">
        <v>3</v>
      </c>
    </row>
    <row r="1300" spans="1:9" x14ac:dyDescent="0.25">
      <c r="A1300" s="167">
        <f>+COUNTIF($B$1:B1300,Hoja1!$D$10)</f>
        <v>7</v>
      </c>
      <c r="B1300">
        <v>76130</v>
      </c>
      <c r="C1300">
        <v>1208</v>
      </c>
      <c r="D1300">
        <v>1208</v>
      </c>
      <c r="E1300" t="s">
        <v>344</v>
      </c>
      <c r="F1300" t="s">
        <v>345</v>
      </c>
      <c r="G1300" t="s">
        <v>39</v>
      </c>
      <c r="H1300" t="s">
        <v>130</v>
      </c>
      <c r="I1300">
        <v>1</v>
      </c>
    </row>
    <row r="1301" spans="1:9" x14ac:dyDescent="0.25">
      <c r="A1301" s="167">
        <f>+COUNTIF($B$1:B1301,Hoja1!$D$10)</f>
        <v>7</v>
      </c>
      <c r="B1301">
        <v>76147</v>
      </c>
      <c r="C1301">
        <v>1203</v>
      </c>
      <c r="D1301">
        <v>1203</v>
      </c>
      <c r="E1301" t="s">
        <v>240</v>
      </c>
      <c r="F1301" t="s">
        <v>213</v>
      </c>
      <c r="G1301" t="s">
        <v>39</v>
      </c>
      <c r="H1301" t="s">
        <v>130</v>
      </c>
      <c r="I1301">
        <v>846</v>
      </c>
    </row>
    <row r="1302" spans="1:9" x14ac:dyDescent="0.25">
      <c r="A1302" s="167">
        <f>+COUNTIF($B$1:B1302,Hoja1!$D$10)</f>
        <v>7</v>
      </c>
      <c r="B1302">
        <v>76147</v>
      </c>
      <c r="C1302">
        <v>1818</v>
      </c>
      <c r="D1302">
        <v>1816</v>
      </c>
      <c r="E1302" t="s">
        <v>149</v>
      </c>
      <c r="F1302" t="s">
        <v>129</v>
      </c>
      <c r="G1302" t="s">
        <v>138</v>
      </c>
      <c r="H1302" t="s">
        <v>130</v>
      </c>
      <c r="I1302">
        <v>519</v>
      </c>
    </row>
    <row r="1303" spans="1:9" x14ac:dyDescent="0.25">
      <c r="A1303" s="167">
        <f>+COUNTIF($B$1:B1303,Hoja1!$D$10)</f>
        <v>7</v>
      </c>
      <c r="B1303">
        <v>76147</v>
      </c>
      <c r="C1303">
        <v>1818</v>
      </c>
      <c r="D1303">
        <v>1818</v>
      </c>
      <c r="E1303" t="s">
        <v>149</v>
      </c>
      <c r="F1303" t="s">
        <v>137</v>
      </c>
      <c r="G1303" t="s">
        <v>138</v>
      </c>
      <c r="H1303" t="s">
        <v>130</v>
      </c>
      <c r="I1303">
        <v>70</v>
      </c>
    </row>
    <row r="1304" spans="1:9" x14ac:dyDescent="0.25">
      <c r="A1304" s="167">
        <f>+COUNTIF($B$1:B1304,Hoja1!$D$10)</f>
        <v>7</v>
      </c>
      <c r="B1304">
        <v>76147</v>
      </c>
      <c r="C1304">
        <v>1826</v>
      </c>
      <c r="D1304">
        <v>1826</v>
      </c>
      <c r="E1304" t="s">
        <v>151</v>
      </c>
      <c r="F1304" t="s">
        <v>137</v>
      </c>
      <c r="G1304" t="s">
        <v>138</v>
      </c>
      <c r="H1304" t="s">
        <v>130</v>
      </c>
      <c r="I1304">
        <v>11</v>
      </c>
    </row>
    <row r="1305" spans="1:9" x14ac:dyDescent="0.25">
      <c r="A1305" s="167">
        <f>+COUNTIF($B$1:B1305,Hoja1!$D$10)</f>
        <v>7</v>
      </c>
      <c r="B1305">
        <v>76147</v>
      </c>
      <c r="C1305">
        <v>2104</v>
      </c>
      <c r="D1305">
        <v>2104</v>
      </c>
      <c r="E1305" t="s">
        <v>155</v>
      </c>
      <c r="F1305" t="s">
        <v>137</v>
      </c>
      <c r="G1305" t="s">
        <v>39</v>
      </c>
      <c r="H1305" t="s">
        <v>156</v>
      </c>
      <c r="I1305">
        <v>95</v>
      </c>
    </row>
    <row r="1306" spans="1:9" x14ac:dyDescent="0.25">
      <c r="A1306" s="167">
        <f>+COUNTIF($B$1:B1306,Hoja1!$D$10)</f>
        <v>7</v>
      </c>
      <c r="B1306">
        <v>76147</v>
      </c>
      <c r="C1306">
        <v>2720</v>
      </c>
      <c r="D1306">
        <v>2720</v>
      </c>
      <c r="E1306" t="s">
        <v>161</v>
      </c>
      <c r="F1306" t="s">
        <v>162</v>
      </c>
      <c r="G1306" t="s">
        <v>138</v>
      </c>
      <c r="H1306" t="s">
        <v>156</v>
      </c>
      <c r="I1306">
        <v>21</v>
      </c>
    </row>
    <row r="1307" spans="1:9" x14ac:dyDescent="0.25">
      <c r="A1307" s="167">
        <f>+COUNTIF($B$1:B1307,Hoja1!$D$10)</f>
        <v>7</v>
      </c>
      <c r="B1307">
        <v>76147</v>
      </c>
      <c r="C1307">
        <v>3801</v>
      </c>
      <c r="D1307">
        <v>3801</v>
      </c>
      <c r="E1307" t="s">
        <v>424</v>
      </c>
      <c r="F1307" t="s">
        <v>213</v>
      </c>
      <c r="G1307" t="s">
        <v>138</v>
      </c>
      <c r="H1307" t="s">
        <v>179</v>
      </c>
      <c r="I1307">
        <v>461</v>
      </c>
    </row>
    <row r="1308" spans="1:9" x14ac:dyDescent="0.25">
      <c r="A1308" s="167">
        <f>+COUNTIF($B$1:B1308,Hoja1!$D$10)</f>
        <v>7</v>
      </c>
      <c r="B1308">
        <v>76147</v>
      </c>
      <c r="C1308">
        <v>9110</v>
      </c>
      <c r="D1308">
        <v>9110</v>
      </c>
      <c r="E1308" t="s">
        <v>186</v>
      </c>
      <c r="F1308" t="s">
        <v>137</v>
      </c>
      <c r="G1308" t="s">
        <v>39</v>
      </c>
      <c r="H1308" t="s">
        <v>179</v>
      </c>
      <c r="I1308">
        <v>1150</v>
      </c>
    </row>
    <row r="1309" spans="1:9" x14ac:dyDescent="0.25">
      <c r="A1309" s="167">
        <f>+COUNTIF($B$1:B1309,Hoja1!$D$10)</f>
        <v>7</v>
      </c>
      <c r="B1309">
        <v>76250</v>
      </c>
      <c r="C1309">
        <v>4101</v>
      </c>
      <c r="D1309">
        <v>4101</v>
      </c>
      <c r="E1309" t="s">
        <v>391</v>
      </c>
      <c r="F1309" t="s">
        <v>213</v>
      </c>
      <c r="G1309" t="s">
        <v>39</v>
      </c>
      <c r="H1309" t="s">
        <v>182</v>
      </c>
      <c r="I1309">
        <v>63</v>
      </c>
    </row>
    <row r="1310" spans="1:9" x14ac:dyDescent="0.25">
      <c r="A1310" s="167">
        <f>+COUNTIF($B$1:B1310,Hoja1!$D$10)</f>
        <v>7</v>
      </c>
      <c r="B1310">
        <v>76275</v>
      </c>
      <c r="C1310">
        <v>2104</v>
      </c>
      <c r="D1310">
        <v>2104</v>
      </c>
      <c r="E1310" t="s">
        <v>155</v>
      </c>
      <c r="F1310" t="s">
        <v>137</v>
      </c>
      <c r="G1310" t="s">
        <v>39</v>
      </c>
      <c r="H1310" t="s">
        <v>156</v>
      </c>
      <c r="I1310">
        <v>62</v>
      </c>
    </row>
    <row r="1311" spans="1:9" x14ac:dyDescent="0.25">
      <c r="A1311" s="167">
        <f>+COUNTIF($B$1:B1311,Hoja1!$D$10)</f>
        <v>7</v>
      </c>
      <c r="B1311">
        <v>76275</v>
      </c>
      <c r="C1311">
        <v>3301</v>
      </c>
      <c r="D1311">
        <v>3301</v>
      </c>
      <c r="E1311" t="s">
        <v>356</v>
      </c>
      <c r="F1311" t="s">
        <v>213</v>
      </c>
      <c r="G1311" t="s">
        <v>39</v>
      </c>
      <c r="H1311" t="s">
        <v>156</v>
      </c>
      <c r="I1311">
        <v>7</v>
      </c>
    </row>
    <row r="1312" spans="1:9" x14ac:dyDescent="0.25">
      <c r="A1312" s="167">
        <f>+COUNTIF($B$1:B1312,Hoja1!$D$10)</f>
        <v>7</v>
      </c>
      <c r="B1312">
        <v>76275</v>
      </c>
      <c r="C1312">
        <v>9110</v>
      </c>
      <c r="D1312">
        <v>9110</v>
      </c>
      <c r="E1312" t="s">
        <v>186</v>
      </c>
      <c r="F1312" t="s">
        <v>137</v>
      </c>
      <c r="G1312" t="s">
        <v>39</v>
      </c>
      <c r="H1312" t="s">
        <v>179</v>
      </c>
      <c r="I1312">
        <v>22</v>
      </c>
    </row>
    <row r="1313" spans="1:9" x14ac:dyDescent="0.25">
      <c r="A1313" s="167">
        <f>+COUNTIF($B$1:B1313,Hoja1!$D$10)</f>
        <v>7</v>
      </c>
      <c r="B1313">
        <v>76275</v>
      </c>
      <c r="C1313">
        <v>9929</v>
      </c>
      <c r="D1313">
        <v>9929</v>
      </c>
      <c r="E1313" t="s">
        <v>194</v>
      </c>
      <c r="F1313" t="s">
        <v>195</v>
      </c>
      <c r="G1313" t="s">
        <v>39</v>
      </c>
      <c r="H1313" t="s">
        <v>130</v>
      </c>
      <c r="I1313">
        <v>10</v>
      </c>
    </row>
    <row r="1314" spans="1:9" x14ac:dyDescent="0.25">
      <c r="A1314" s="167">
        <f>+COUNTIF($B$1:B1314,Hoja1!$D$10)</f>
        <v>7</v>
      </c>
      <c r="B1314">
        <v>76364</v>
      </c>
      <c r="C1314">
        <v>2731</v>
      </c>
      <c r="D1314">
        <v>2731</v>
      </c>
      <c r="E1314" t="s">
        <v>412</v>
      </c>
      <c r="F1314" t="s">
        <v>213</v>
      </c>
      <c r="G1314" t="s">
        <v>138</v>
      </c>
      <c r="H1314" t="s">
        <v>156</v>
      </c>
      <c r="I1314">
        <v>24</v>
      </c>
    </row>
    <row r="1315" spans="1:9" x14ac:dyDescent="0.25">
      <c r="A1315" s="167">
        <f>+COUNTIF($B$1:B1315,Hoja1!$D$10)</f>
        <v>7</v>
      </c>
      <c r="B1315">
        <v>76364</v>
      </c>
      <c r="C1315">
        <v>4808</v>
      </c>
      <c r="D1315">
        <v>4808</v>
      </c>
      <c r="E1315" t="s">
        <v>384</v>
      </c>
      <c r="F1315" t="s">
        <v>213</v>
      </c>
      <c r="G1315" t="s">
        <v>138</v>
      </c>
      <c r="H1315" t="s">
        <v>182</v>
      </c>
      <c r="I1315">
        <v>8</v>
      </c>
    </row>
    <row r="1316" spans="1:9" x14ac:dyDescent="0.25">
      <c r="A1316" s="167">
        <f>+COUNTIF($B$1:B1316,Hoja1!$D$10)</f>
        <v>7</v>
      </c>
      <c r="B1316">
        <v>76377</v>
      </c>
      <c r="C1316">
        <v>9929</v>
      </c>
      <c r="D1316">
        <v>9929</v>
      </c>
      <c r="E1316" t="s">
        <v>194</v>
      </c>
      <c r="F1316" t="s">
        <v>195</v>
      </c>
      <c r="G1316" t="s">
        <v>39</v>
      </c>
      <c r="H1316" t="s">
        <v>130</v>
      </c>
      <c r="I1316">
        <v>1</v>
      </c>
    </row>
    <row r="1317" spans="1:9" x14ac:dyDescent="0.25">
      <c r="A1317" s="167">
        <f>+COUNTIF($B$1:B1317,Hoja1!$D$10)</f>
        <v>7</v>
      </c>
      <c r="B1317">
        <v>76400</v>
      </c>
      <c r="C1317">
        <v>2104</v>
      </c>
      <c r="D1317">
        <v>2104</v>
      </c>
      <c r="E1317" t="s">
        <v>155</v>
      </c>
      <c r="F1317" t="s">
        <v>137</v>
      </c>
      <c r="G1317" t="s">
        <v>39</v>
      </c>
      <c r="H1317" t="s">
        <v>156</v>
      </c>
      <c r="I1317">
        <v>7</v>
      </c>
    </row>
    <row r="1318" spans="1:9" x14ac:dyDescent="0.25">
      <c r="A1318" s="167">
        <f>+COUNTIF($B$1:B1318,Hoja1!$D$10)</f>
        <v>7</v>
      </c>
      <c r="B1318">
        <v>76520</v>
      </c>
      <c r="C1318">
        <v>1101</v>
      </c>
      <c r="D1318">
        <v>1104</v>
      </c>
      <c r="E1318" t="s">
        <v>128</v>
      </c>
      <c r="F1318" t="s">
        <v>213</v>
      </c>
      <c r="G1318" t="s">
        <v>39</v>
      </c>
      <c r="H1318" t="s">
        <v>130</v>
      </c>
      <c r="I1318">
        <v>2928</v>
      </c>
    </row>
    <row r="1319" spans="1:9" x14ac:dyDescent="0.25">
      <c r="A1319" s="167">
        <f>+COUNTIF($B$1:B1319,Hoja1!$D$10)</f>
        <v>7</v>
      </c>
      <c r="B1319">
        <v>76520</v>
      </c>
      <c r="C1319">
        <v>1203</v>
      </c>
      <c r="D1319">
        <v>1203</v>
      </c>
      <c r="E1319" t="s">
        <v>240</v>
      </c>
      <c r="F1319" t="s">
        <v>213</v>
      </c>
      <c r="G1319" t="s">
        <v>39</v>
      </c>
      <c r="H1319" t="s">
        <v>130</v>
      </c>
      <c r="I1319">
        <v>2590</v>
      </c>
    </row>
    <row r="1320" spans="1:9" x14ac:dyDescent="0.25">
      <c r="A1320" s="167">
        <f>+COUNTIF($B$1:B1320,Hoja1!$D$10)</f>
        <v>7</v>
      </c>
      <c r="B1320">
        <v>76520</v>
      </c>
      <c r="C1320">
        <v>1710</v>
      </c>
      <c r="D1320">
        <v>1710</v>
      </c>
      <c r="E1320" t="s">
        <v>140</v>
      </c>
      <c r="F1320" t="s">
        <v>129</v>
      </c>
      <c r="G1320" t="s">
        <v>138</v>
      </c>
      <c r="H1320" t="s">
        <v>130</v>
      </c>
      <c r="I1320">
        <v>626</v>
      </c>
    </row>
    <row r="1321" spans="1:9" x14ac:dyDescent="0.25">
      <c r="A1321" s="167">
        <f>+COUNTIF($B$1:B1321,Hoja1!$D$10)</f>
        <v>7</v>
      </c>
      <c r="B1321">
        <v>76520</v>
      </c>
      <c r="C1321">
        <v>1710</v>
      </c>
      <c r="D1321">
        <v>1730</v>
      </c>
      <c r="E1321" t="s">
        <v>140</v>
      </c>
      <c r="F1321" t="s">
        <v>213</v>
      </c>
      <c r="G1321" t="s">
        <v>138</v>
      </c>
      <c r="H1321" t="s">
        <v>130</v>
      </c>
      <c r="I1321">
        <v>371</v>
      </c>
    </row>
    <row r="1322" spans="1:9" x14ac:dyDescent="0.25">
      <c r="A1322" s="167">
        <f>+COUNTIF($B$1:B1322,Hoja1!$D$10)</f>
        <v>7</v>
      </c>
      <c r="B1322">
        <v>76520</v>
      </c>
      <c r="C1322">
        <v>1805</v>
      </c>
      <c r="D1322">
        <v>1829</v>
      </c>
      <c r="E1322" t="s">
        <v>409</v>
      </c>
      <c r="F1322" t="s">
        <v>213</v>
      </c>
      <c r="G1322" t="s">
        <v>138</v>
      </c>
      <c r="H1322" t="s">
        <v>130</v>
      </c>
      <c r="I1322">
        <v>2229</v>
      </c>
    </row>
    <row r="1323" spans="1:9" x14ac:dyDescent="0.25">
      <c r="A1323" s="167">
        <f>+COUNTIF($B$1:B1323,Hoja1!$D$10)</f>
        <v>7</v>
      </c>
      <c r="B1323">
        <v>76520</v>
      </c>
      <c r="C1323">
        <v>1826</v>
      </c>
      <c r="D1323">
        <v>1826</v>
      </c>
      <c r="E1323" t="s">
        <v>151</v>
      </c>
      <c r="F1323" t="s">
        <v>137</v>
      </c>
      <c r="G1323" t="s">
        <v>138</v>
      </c>
      <c r="H1323" t="s">
        <v>130</v>
      </c>
      <c r="I1323">
        <v>444</v>
      </c>
    </row>
    <row r="1324" spans="1:9" x14ac:dyDescent="0.25">
      <c r="A1324" s="167">
        <f>+COUNTIF($B$1:B1324,Hoja1!$D$10)</f>
        <v>7</v>
      </c>
      <c r="B1324">
        <v>76520</v>
      </c>
      <c r="C1324">
        <v>2102</v>
      </c>
      <c r="D1324">
        <v>2102</v>
      </c>
      <c r="E1324" t="s">
        <v>154</v>
      </c>
      <c r="F1324" t="s">
        <v>137</v>
      </c>
      <c r="G1324" t="s">
        <v>39</v>
      </c>
      <c r="H1324" t="s">
        <v>130</v>
      </c>
      <c r="I1324">
        <v>5156</v>
      </c>
    </row>
    <row r="1325" spans="1:9" x14ac:dyDescent="0.25">
      <c r="A1325" s="167">
        <f>+COUNTIF($B$1:B1325,Hoja1!$D$10)</f>
        <v>7</v>
      </c>
      <c r="B1325">
        <v>76520</v>
      </c>
      <c r="C1325">
        <v>2833</v>
      </c>
      <c r="D1325">
        <v>2833</v>
      </c>
      <c r="E1325" t="s">
        <v>171</v>
      </c>
      <c r="F1325" t="s">
        <v>129</v>
      </c>
      <c r="G1325" t="s">
        <v>138</v>
      </c>
      <c r="H1325" t="s">
        <v>156</v>
      </c>
      <c r="I1325">
        <v>146</v>
      </c>
    </row>
    <row r="1326" spans="1:9" x14ac:dyDescent="0.25">
      <c r="A1326" s="167">
        <f>+COUNTIF($B$1:B1326,Hoja1!$D$10)</f>
        <v>7</v>
      </c>
      <c r="B1326">
        <v>76520</v>
      </c>
      <c r="C1326">
        <v>9110</v>
      </c>
      <c r="D1326">
        <v>9110</v>
      </c>
      <c r="E1326" t="s">
        <v>186</v>
      </c>
      <c r="F1326" t="s">
        <v>137</v>
      </c>
      <c r="G1326" t="s">
        <v>39</v>
      </c>
      <c r="H1326" t="s">
        <v>179</v>
      </c>
      <c r="I1326">
        <v>2522</v>
      </c>
    </row>
    <row r="1327" spans="1:9" x14ac:dyDescent="0.25">
      <c r="A1327" s="167">
        <f>+COUNTIF($B$1:B1327,Hoja1!$D$10)</f>
        <v>7</v>
      </c>
      <c r="B1327">
        <v>76563</v>
      </c>
      <c r="C1327">
        <v>2104</v>
      </c>
      <c r="D1327">
        <v>2104</v>
      </c>
      <c r="E1327" t="s">
        <v>155</v>
      </c>
      <c r="F1327" t="s">
        <v>137</v>
      </c>
      <c r="G1327" t="s">
        <v>39</v>
      </c>
      <c r="H1327" t="s">
        <v>156</v>
      </c>
      <c r="I1327">
        <v>35</v>
      </c>
    </row>
    <row r="1328" spans="1:9" x14ac:dyDescent="0.25">
      <c r="A1328" s="167">
        <f>+COUNTIF($B$1:B1328,Hoja1!$D$10)</f>
        <v>7</v>
      </c>
      <c r="B1328">
        <v>76563</v>
      </c>
      <c r="C1328">
        <v>9929</v>
      </c>
      <c r="D1328">
        <v>9929</v>
      </c>
      <c r="E1328" t="s">
        <v>194</v>
      </c>
      <c r="F1328" t="s">
        <v>195</v>
      </c>
      <c r="G1328" t="s">
        <v>39</v>
      </c>
      <c r="H1328" t="s">
        <v>130</v>
      </c>
      <c r="I1328">
        <v>1</v>
      </c>
    </row>
    <row r="1329" spans="1:9" x14ac:dyDescent="0.25">
      <c r="A1329" s="167">
        <f>+COUNTIF($B$1:B1329,Hoja1!$D$10)</f>
        <v>7</v>
      </c>
      <c r="B1329">
        <v>76622</v>
      </c>
      <c r="C1329">
        <v>1826</v>
      </c>
      <c r="D1329">
        <v>1826</v>
      </c>
      <c r="E1329" t="s">
        <v>151</v>
      </c>
      <c r="F1329" t="s">
        <v>137</v>
      </c>
      <c r="G1329" t="s">
        <v>138</v>
      </c>
      <c r="H1329" t="s">
        <v>130</v>
      </c>
      <c r="I1329">
        <v>73</v>
      </c>
    </row>
    <row r="1330" spans="1:9" x14ac:dyDescent="0.25">
      <c r="A1330" s="167">
        <f>+COUNTIF($B$1:B1330,Hoja1!$D$10)</f>
        <v>7</v>
      </c>
      <c r="B1330">
        <v>76622</v>
      </c>
      <c r="C1330">
        <v>4101</v>
      </c>
      <c r="D1330">
        <v>4101</v>
      </c>
      <c r="E1330" t="s">
        <v>391</v>
      </c>
      <c r="F1330" t="s">
        <v>213</v>
      </c>
      <c r="G1330" t="s">
        <v>39</v>
      </c>
      <c r="H1330" t="s">
        <v>182</v>
      </c>
      <c r="I1330">
        <v>4923</v>
      </c>
    </row>
    <row r="1331" spans="1:9" x14ac:dyDescent="0.25">
      <c r="A1331" s="167">
        <f>+COUNTIF($B$1:B1331,Hoja1!$D$10)</f>
        <v>7</v>
      </c>
      <c r="B1331">
        <v>76622</v>
      </c>
      <c r="C1331">
        <v>9110</v>
      </c>
      <c r="D1331">
        <v>9110</v>
      </c>
      <c r="E1331" t="s">
        <v>186</v>
      </c>
      <c r="F1331" t="s">
        <v>137</v>
      </c>
      <c r="G1331" t="s">
        <v>39</v>
      </c>
      <c r="H1331" t="s">
        <v>179</v>
      </c>
      <c r="I1331">
        <v>35</v>
      </c>
    </row>
    <row r="1332" spans="1:9" x14ac:dyDescent="0.25">
      <c r="A1332" s="167">
        <f>+COUNTIF($B$1:B1332,Hoja1!$D$10)</f>
        <v>7</v>
      </c>
      <c r="B1332">
        <v>76736</v>
      </c>
      <c r="C1332">
        <v>2104</v>
      </c>
      <c r="D1332">
        <v>2104</v>
      </c>
      <c r="E1332" t="s">
        <v>155</v>
      </c>
      <c r="F1332" t="s">
        <v>137</v>
      </c>
      <c r="G1332" t="s">
        <v>39</v>
      </c>
      <c r="H1332" t="s">
        <v>156</v>
      </c>
      <c r="I1332">
        <v>45</v>
      </c>
    </row>
    <row r="1333" spans="1:9" x14ac:dyDescent="0.25">
      <c r="A1333" s="167">
        <f>+COUNTIF($B$1:B1333,Hoja1!$D$10)</f>
        <v>7</v>
      </c>
      <c r="B1333">
        <v>76736</v>
      </c>
      <c r="C1333">
        <v>9110</v>
      </c>
      <c r="D1333">
        <v>9110</v>
      </c>
      <c r="E1333" t="s">
        <v>186</v>
      </c>
      <c r="F1333" t="s">
        <v>137</v>
      </c>
      <c r="G1333" t="s">
        <v>39</v>
      </c>
      <c r="H1333" t="s">
        <v>179</v>
      </c>
      <c r="I1333">
        <v>19</v>
      </c>
    </row>
    <row r="1334" spans="1:9" x14ac:dyDescent="0.25">
      <c r="A1334" s="167">
        <f>+COUNTIF($B$1:B1334,Hoja1!$D$10)</f>
        <v>7</v>
      </c>
      <c r="B1334">
        <v>76823</v>
      </c>
      <c r="C1334">
        <v>9110</v>
      </c>
      <c r="D1334">
        <v>9110</v>
      </c>
      <c r="E1334" t="s">
        <v>186</v>
      </c>
      <c r="F1334" t="s">
        <v>137</v>
      </c>
      <c r="G1334" t="s">
        <v>39</v>
      </c>
      <c r="H1334" t="s">
        <v>179</v>
      </c>
      <c r="I1334">
        <v>20</v>
      </c>
    </row>
    <row r="1335" spans="1:9" x14ac:dyDescent="0.25">
      <c r="A1335" s="167">
        <f>+COUNTIF($B$1:B1335,Hoja1!$D$10)</f>
        <v>7</v>
      </c>
      <c r="B1335">
        <v>76828</v>
      </c>
      <c r="C1335">
        <v>9110</v>
      </c>
      <c r="D1335">
        <v>9110</v>
      </c>
      <c r="E1335" t="s">
        <v>186</v>
      </c>
      <c r="F1335" t="s">
        <v>137</v>
      </c>
      <c r="G1335" t="s">
        <v>39</v>
      </c>
      <c r="H1335" t="s">
        <v>179</v>
      </c>
      <c r="I1335">
        <v>25</v>
      </c>
    </row>
    <row r="1336" spans="1:9" x14ac:dyDescent="0.25">
      <c r="A1336" s="167">
        <f>+COUNTIF($B$1:B1336,Hoja1!$D$10)</f>
        <v>7</v>
      </c>
      <c r="B1336">
        <v>76834</v>
      </c>
      <c r="C1336">
        <v>1111</v>
      </c>
      <c r="D1336">
        <v>1111</v>
      </c>
      <c r="E1336" t="s">
        <v>131</v>
      </c>
      <c r="F1336" t="s">
        <v>132</v>
      </c>
      <c r="G1336" t="s">
        <v>39</v>
      </c>
      <c r="H1336" t="s">
        <v>130</v>
      </c>
      <c r="I1336">
        <v>2</v>
      </c>
    </row>
    <row r="1337" spans="1:9" x14ac:dyDescent="0.25">
      <c r="A1337" s="167">
        <f>+COUNTIF($B$1:B1337,Hoja1!$D$10)</f>
        <v>7</v>
      </c>
      <c r="B1337">
        <v>76834</v>
      </c>
      <c r="C1337">
        <v>1203</v>
      </c>
      <c r="D1337">
        <v>1203</v>
      </c>
      <c r="E1337" t="s">
        <v>240</v>
      </c>
      <c r="F1337" t="s">
        <v>213</v>
      </c>
      <c r="G1337" t="s">
        <v>39</v>
      </c>
      <c r="H1337" t="s">
        <v>130</v>
      </c>
      <c r="I1337">
        <v>1876</v>
      </c>
    </row>
    <row r="1338" spans="1:9" x14ac:dyDescent="0.25">
      <c r="A1338" s="167">
        <f>+COUNTIF($B$1:B1338,Hoja1!$D$10)</f>
        <v>7</v>
      </c>
      <c r="B1338">
        <v>76834</v>
      </c>
      <c r="C1338">
        <v>2104</v>
      </c>
      <c r="D1338">
        <v>2104</v>
      </c>
      <c r="E1338" t="s">
        <v>155</v>
      </c>
      <c r="F1338" t="s">
        <v>137</v>
      </c>
      <c r="G1338" t="s">
        <v>39</v>
      </c>
      <c r="H1338" t="s">
        <v>156</v>
      </c>
      <c r="I1338">
        <v>83</v>
      </c>
    </row>
    <row r="1339" spans="1:9" x14ac:dyDescent="0.25">
      <c r="A1339" s="167">
        <f>+COUNTIF($B$1:B1339,Hoja1!$D$10)</f>
        <v>7</v>
      </c>
      <c r="B1339">
        <v>76834</v>
      </c>
      <c r="C1339">
        <v>2106</v>
      </c>
      <c r="D1339">
        <v>2106</v>
      </c>
      <c r="E1339" t="s">
        <v>202</v>
      </c>
      <c r="F1339" t="s">
        <v>137</v>
      </c>
      <c r="G1339" t="s">
        <v>39</v>
      </c>
      <c r="H1339" t="s">
        <v>156</v>
      </c>
      <c r="I1339">
        <v>828</v>
      </c>
    </row>
    <row r="1340" spans="1:9" x14ac:dyDescent="0.25">
      <c r="A1340" s="167">
        <f>+COUNTIF($B$1:B1340,Hoja1!$D$10)</f>
        <v>7</v>
      </c>
      <c r="B1340">
        <v>76834</v>
      </c>
      <c r="C1340">
        <v>2301</v>
      </c>
      <c r="D1340">
        <v>2301</v>
      </c>
      <c r="E1340" t="s">
        <v>425</v>
      </c>
      <c r="F1340" t="s">
        <v>213</v>
      </c>
      <c r="G1340" t="s">
        <v>39</v>
      </c>
      <c r="H1340" t="s">
        <v>156</v>
      </c>
      <c r="I1340">
        <v>6112</v>
      </c>
    </row>
    <row r="1341" spans="1:9" x14ac:dyDescent="0.25">
      <c r="A1341" s="167">
        <f>+COUNTIF($B$1:B1341,Hoja1!$D$10)</f>
        <v>7</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