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CEFE8D1-490A-4B4D-890E-A361D02B97C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<sst xmlns="http://schemas.openxmlformats.org/spreadsheetml/2006/main" count="22315" uniqueCount="444">
  <si>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</si>
  <si>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</si>
  <si>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</si>
  <si>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</si>
  <si>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</si>
  <si>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</si>
  <si>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</si>
  <si>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</si>
  <si>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</si>
  <si>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</si>
  <si>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</si>
  <si>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</si>
  <si>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</si>
  <si>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</si>
  <si>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</si>
  <si>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</si>
  <si>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</si>
  <si>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</si>
  <si>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</si>
  <si>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</si>
  <si>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</si>
  <si>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</si>
  <si>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</si>
  <si>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</si>
  <si>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</si>
  <si>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</si>
  <si>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</si>
  <si>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</si>
  <si>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</si>
  <si>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</si>
  <si>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</si>
  <si>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</si>
  <si>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</si>
  <si>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</si>
  <si>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</si>
  <si>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</si>
  <si>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</si>
  <si>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</si>
  <si>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</si>
  <si>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</si>
  <si>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</si>
  <si>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</si>
  <si>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</si>
  <si>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</si>
  <si>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</si>
  <si>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</si>
  <si>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</si>
  <si>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</si>
  <si>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</si>
  <si>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</si>
  <si>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</si>
  <si>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</si>
  <si>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</si>
  <si>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</si>
  <si>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</si>
  <si>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</si>
  <si>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</si>
  <si>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</si>
  <si>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</si>
  <si>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</si>
  <si>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</si>
  <si>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</si>
  <si>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</si>
  <si>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</si>
  <si>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</si>
  <si>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</si>
  <si>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</si>
  <si>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</si>
  <si>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</si>
  <si>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</si>
  <si>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</si>
  <si>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</si>
  <si>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</si>
  <si>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</si>
  <si>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</si>
  <si>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</si>
  <si>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</si>
  <si>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</si>
  <si>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</si>
  <si>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</si>
  <si>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</si>
  <si>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</si>
  <si>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</si>
  <si>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</si>
  <si>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</si>
  <si>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</si>
  <si>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</si>
  <si>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</si>
  <si>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</si>
  <si>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</si>
  <si>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</si>
  <si>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</si>
  <si>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</si>
  <si>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</si>
  <si>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</si>
  <si>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</si>
  <si>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</si>
  <si>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</si>
  <si>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</si>
  <si>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</si>
  <si>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</si>
  <si>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</si>
  <si>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</si>
  <si>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</si>
  <si>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</si>
  <si>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</si>
  <si>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</si>
  <si>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</si>
  <si>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</si>
  <si>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</si>
  <si>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</si>
  <si>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</si>
  <si>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</si>
  <si>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</si>
  <si>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</si>
  <si>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</si>
  <si>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</si>
  <si>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</si>
  <si>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</si>
  <si>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</si>
  <si>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</si>
  <si>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</si>
  <si>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</si>
  <si>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</si>
  <si>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</si>
  <si>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</si>
  <si>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</si>
  <si>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</si>
  <si>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</si>
  <si>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</si>
  <si>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</si>
  <si>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</si>
  <si>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</si>
  <si>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</si>
  <si>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</si>
  <si>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</si>
  <si>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</si>
  <si>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</si>
  <si>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</si>
  <si>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</si>
  <si>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</si>
  <si>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</si>
  <si>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</si>
  <si>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</si>
  <si>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</si>
  <si>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</si>
  <si>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</si>
  <si>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</si>
  <si>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</si>
  <si>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</si>
  <si>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</si>
  <si>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</si>
  <si>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</si>
  <si>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</si>
  <si>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</si>
  <si>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</si>
  <si>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</si>
  <si>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</si>
  <si>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</si>
  <si>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</si>
  <si>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</si>
  <si>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</si>
  <si>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</si>
  <si>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</si>
  <si>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</si>
  <si>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</si>
  <si>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</si>
  <si>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</si>
  <si>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</si>
  <si>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</si>
  <si>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</si>
  <si>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</si>
  <si>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</si>
  <si>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</si>
  <si>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</si>
  <si>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</si>
  <si>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</si>
  <si>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</si>
  <si>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</si>
  <si>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</si>
  <si>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</si>
  <si>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</si>
  <si>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</si>
  <si>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</si>
  <si>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</si>
  <si>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</si>
  <si>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</si>
  <si>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</si>
  <si>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</si>
  <si>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</si>
  <si>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</si>
  <si>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</si>
  <si>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</si>
  <si>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</si>
  <si>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</si>
  <si>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</si>
  <si>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</si>
  <si>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</si>
  <si>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</si>
  <si>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</si>
  <si>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</si>
  <si>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</si>
  <si>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</si>
  <si>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</si>
  <si>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</si>
  <si>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</si>
  <si>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</si>
  <si>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</si>
  <si>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</si>
  <si>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</si>
  <si>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</si>
  <si>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</si>
  <si>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</si>
  <si>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</si>
  <si>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</si>
  <si>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</si>
  <si>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</si>
  <si>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</si>
  <si>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</si>
  <si>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</si>
  <si>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</si>
  <si>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</si>
  <si>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</si>
  <si>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</si>
  <si>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</si>
  <si>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</si>
  <si>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</si>
  <si>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</si>
  <si>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</si>
  <si>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</si>
  <si>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</si>
  <si>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</si>
  <si>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</si>
  <si>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</si>
  <si>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</si>
  <si>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</si>
  <si>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</si>
  <si>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</si>
  <si>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</si>
  <si>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</si>
  <si>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</si>
  <si>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</si>
  <si>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</si>
  <si>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</si>
  <si>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</si>
  <si>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</si>
  <si>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</si>
  <si>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</si>
  <si>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</si>
  <si>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</si>
  <si>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</si>
  <si>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</si>
  <si>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</si>
  <si>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</si>
  <si>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</si>
  <si>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</si>
  <si>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</si>
  <si>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</si>
  <si>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</si>
  <si>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</si>
  <si>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</si>
  <si>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</si>
  <si>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</si>
  <si>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</si>
  <si>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</si>
  <si>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</si>
  <si>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</si>
  <si>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</si>
  <si>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</si>
  <si>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</si>
  <si>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</si>
  <si>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</si>
  <si>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</si>
  <si>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</si>
  <si>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</si>
  <si>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</si>
  <si>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</si>
  <si>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</si>
  <si>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</si>
  <si>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</si>
  <si>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</si>
  <si>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</si>
  <si>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</si>
  <si>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</si>
  <si>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</si>
  <si>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</si>
  <si>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</si>
  <si>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</si>
  <si>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</si>
  <si>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</si>
  <si>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</si>
  <si>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</si>
  <si>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</si>
  <si>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</si>
  <si>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</si>
  <si>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</si>
  <si>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</si>
  <si>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</si>
  <si>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</si>
  <si>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</si>
  <si>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</si>
  <si>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</si>
  <si>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</si>
  <si>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</si>
  <si>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</si>
  <si>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</si>
  <si>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</si>
  <si>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</si>
  <si>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</si>
  <si>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</si>
  <si>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</si>
  <si>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</si>
  <si>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</si>
  <si>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</si>
  <si>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</si>
  <si>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</si>
  <si>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</si>
  <si>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</si>
  <si>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</si>
  <si>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</si>
  <si>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</si>
  <si>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</si>
  <si>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</si>
  <si>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</si>
  <si>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</si>
  <si>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</si>
  <si>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</si>
  <si>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</si>
  <si>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</si>
  <si>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</si>
  <si>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</si>
  <si>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</si>
  <si>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</si>
  <si>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</si>
  <si>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</si>
  <si>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</si>
  <si>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</si>
  <si>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</si>
  <si>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</si>
  <si>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</si>
  <si>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</si>
  <si>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</si>
  <si>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</si>
  <si>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</si>
  <si>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</si>
  <si>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</si>
  <si>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</si>
  <si>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</si>
  <si>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</si>
  <si>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</si>
  <si>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</si>
  <si>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</si>
  <si>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</si>
  <si>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</si>
  <si>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</si>
  <si>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</si>
  <si>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</si>
  <si>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</si>
  <si>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</si>
  <si>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</si>
  <si>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</si>
  <si>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</si>
  <si>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</si>
  <si>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</si>
  <si>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</si>
  <si>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</si>
  <si>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</si>
  <si>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</si>
  <si>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</si>
  <si>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</si>
  <si>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</si>
  <si>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</si>
  <si>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</si>
  <si>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</si>
  <si>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</si>
  <si>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</si>
  <si>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</si>
  <si>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</si>
  <si>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</si>
  <si>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</si>
  <si>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</si>
  <si>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</si>
  <si>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</si>
  <si>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</si>
  <si>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</si>
  <si>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</si>
  <si>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</si>
  <si>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</si>
  <si>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</si>
  <si>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</si>
  <si>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</si>
  <si>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</si>
  <si>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</si>
  <si>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</si>
  <si>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</si>
  <si>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</si>
  <si>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</si>
  <si>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</si>
  <si>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</si>
  <si>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</si>
  <si>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</si>
  <si>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</si>
  <si>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</si>
  <si>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</si>
  <si>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</si>
  <si>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</si>
  <si>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</si>
  <si>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</si>
  <si>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</si>
  <si>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</si>
  <si>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</si>
  <si>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</si>
  <si>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</si>
  <si>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</si>
  <si>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</si>
  <si>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</si>
  <si>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</si>
  <si>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</si>
  <si>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</si>
  <si>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</si>
  <si>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</si>
  <si>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</si>
  <si>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</si>
  <si>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</si>
  <si>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</si>
  <si>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</si>
  <si>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</si>
  <si>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</si>
  <si>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</si>
  <si>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</si>
  <si>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</si>
  <si>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</si>
  <si>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</si>
  <si>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</si>
  <si>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</si>
  <si>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</si>
  <si>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</si>
  <si>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</si>
  <si>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</si>
  <si>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</si>
  <si>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</si>
  <si>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</si>
  <si>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MOCOA</t>
  </si>
  <si>
    <t>PUTUMAYO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</si>
</sst>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MOCOA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86</v>
      </c>
      <c r="C10" s="138" t="s">
        <v>443</v>
      </c>
      <c r="D10" s="138">
        <v>86001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86</v>
      </c>
      <c r="B12" s="140"/>
      <c r="C12" s="139" t="str">
        <f>+C10</f>
        <v>PUTUMAYO</v>
      </c>
      <c r="D12" s="141"/>
      <c r="E12" s="139">
        <f>+D10</f>
        <v>86001</v>
      </c>
      <c r="F12" s="141"/>
      <c r="G12" s="139" t="str">
        <f>+A10</f>
        <v>MOCOA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MOCOA</v>
      </c>
      <c r="H17" s="209" t="str">
        <f>+C12</f>
        <v>PUTUMAYO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2906</v>
      </c>
      <c r="H20" s="4">
        <f>+SUM(H21:H22)</f>
        <v>7512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2906</v>
      </c>
      <c r="H21" s="7">
        <v>7409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103</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0.53765032377428312</v>
      </c>
      <c r="H23" s="13">
        <f>+M31</f>
        <v>0.21426918850135926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0.439</v>
      </c>
      <c r="H24" s="16">
        <f>+N40</f>
        <v>0.35465924895688455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0.30053191489361702</v>
      </c>
      <c r="D30" s="24">
        <v>0.3558074781225139</v>
      </c>
      <c r="E30" s="24">
        <v>0.27522399688352162</v>
      </c>
      <c r="F30" s="24">
        <v>0.2623232709209018</v>
      </c>
      <c r="G30" s="24">
        <v>0.28713060057197332</v>
      </c>
      <c r="H30" s="25">
        <v>0.36037735849056601</v>
      </c>
      <c r="I30" s="25">
        <v>0.47096655641308344</v>
      </c>
      <c r="J30" s="26">
        <v>0.55695050946142655</v>
      </c>
      <c r="K30" s="26">
        <v>0.55138483965014573</v>
      </c>
      <c r="L30" s="26">
        <v>0.51943983784779801</v>
      </c>
      <c r="M30" s="27">
        <v>0.53765032377428312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0.15217593886869815</v>
      </c>
      <c r="D31" s="29">
        <v>0.17267673238752013</v>
      </c>
      <c r="E31" s="29">
        <v>0.15502346575792902</v>
      </c>
      <c r="F31" s="29">
        <v>0.12114056319735522</v>
      </c>
      <c r="G31" s="29">
        <v>0.12544205757708607</v>
      </c>
      <c r="H31" s="30">
        <v>0.15548718544103562</v>
      </c>
      <c r="I31" s="30">
        <v>0.14779451702352706</v>
      </c>
      <c r="J31" s="31">
        <v>0.17716894977168951</v>
      </c>
      <c r="K31" s="31">
        <v>0.1855985804642111</v>
      </c>
      <c r="L31" s="31">
        <v>0.19324227174694464</v>
      </c>
      <c r="M31" s="32">
        <v>0.21426918850135926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605</v>
      </c>
      <c r="D39" s="39">
        <v>247</v>
      </c>
      <c r="E39" s="40">
        <v>0.40826446280991735</v>
      </c>
      <c r="F39" s="38">
        <v>586</v>
      </c>
      <c r="G39" s="39">
        <v>265</v>
      </c>
      <c r="H39" s="40">
        <v>0.4522184300341297</v>
      </c>
      <c r="I39" s="38">
        <v>608</v>
      </c>
      <c r="J39" s="39">
        <v>271</v>
      </c>
      <c r="K39" s="40">
        <v>0.44572368421052633</v>
      </c>
      <c r="L39" s="41">
        <v>617</v>
      </c>
      <c r="M39" s="42">
        <v>271</v>
      </c>
      <c r="N39" s="43">
        <v>0.439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3255</v>
      </c>
      <c r="D40" s="45">
        <v>933</v>
      </c>
      <c r="E40" s="46">
        <v>0.28663594470046083</v>
      </c>
      <c r="F40" s="44">
        <v>3427</v>
      </c>
      <c r="G40" s="45">
        <v>1044</v>
      </c>
      <c r="H40" s="46">
        <v>0.3046396264954771</v>
      </c>
      <c r="I40" s="44">
        <v>3397</v>
      </c>
      <c r="J40" s="45">
        <v>1088</v>
      </c>
      <c r="K40" s="46">
        <v>0.32028260229614364</v>
      </c>
      <c r="L40" s="47">
        <v>3595</v>
      </c>
      <c r="M40" s="45">
        <v>1275</v>
      </c>
      <c r="N40" s="46">
        <v>0.35465924895688455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1492</v>
      </c>
      <c r="D46" s="60">
        <v>1658</v>
      </c>
      <c r="E46" s="60">
        <v>1341</v>
      </c>
      <c r="F46" s="60">
        <v>1419</v>
      </c>
      <c r="G46" s="60">
        <v>1523</v>
      </c>
      <c r="H46" s="61">
        <v>1908</v>
      </c>
      <c r="I46" s="61">
        <v>2251</v>
      </c>
      <c r="J46" s="62">
        <v>2598</v>
      </c>
      <c r="K46" s="62">
        <v>2540</v>
      </c>
      <c r="L46" s="62">
        <v>2204</v>
      </c>
      <c r="M46" s="63">
        <v>2272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77</v>
      </c>
      <c r="D47" s="45">
        <v>177</v>
      </c>
      <c r="E47" s="45">
        <v>151</v>
      </c>
      <c r="F47" s="45">
        <v>134</v>
      </c>
      <c r="G47" s="45">
        <v>79</v>
      </c>
      <c r="H47" s="64">
        <v>109</v>
      </c>
      <c r="I47" s="64">
        <v>411</v>
      </c>
      <c r="J47" s="65">
        <v>489</v>
      </c>
      <c r="K47" s="65">
        <v>516</v>
      </c>
      <c r="L47" s="65">
        <v>615</v>
      </c>
      <c r="M47" s="66">
        <v>634</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1569</v>
      </c>
      <c r="D48" s="68">
        <f t="shared" ref="D48:L48" si="0">+SUM(D46:D47)</f>
        <v>1835</v>
      </c>
      <c r="E48" s="68">
        <f t="shared" si="0"/>
        <v>1492</v>
      </c>
      <c r="F48" s="68">
        <f t="shared" si="0"/>
        <v>1553</v>
      </c>
      <c r="G48" s="68">
        <f t="shared" si="0"/>
        <v>1602</v>
      </c>
      <c r="H48" s="69">
        <f t="shared" si="0"/>
        <v>2017</v>
      </c>
      <c r="I48" s="69">
        <f t="shared" si="0"/>
        <v>2662</v>
      </c>
      <c r="J48" s="70">
        <f t="shared" si="0"/>
        <v>3087</v>
      </c>
      <c r="K48" s="70">
        <f t="shared" si="0"/>
        <v>3056</v>
      </c>
      <c r="L48" s="70">
        <f t="shared" si="0"/>
        <v>2819</v>
      </c>
      <c r="M48" s="71">
        <f>+SUM(M46:M47)</f>
        <v>2906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1469</v>
      </c>
      <c r="D53" s="60">
        <v>1789</v>
      </c>
      <c r="E53" s="60">
        <v>1413</v>
      </c>
      <c r="F53" s="60">
        <v>1373</v>
      </c>
      <c r="G53" s="60">
        <v>1506</v>
      </c>
      <c r="H53" s="61">
        <v>1910</v>
      </c>
      <c r="I53" s="61">
        <v>2563</v>
      </c>
      <c r="J53" s="62">
        <v>3061</v>
      </c>
      <c r="K53" s="62">
        <v>3026</v>
      </c>
      <c r="L53" s="62">
        <v>2819</v>
      </c>
      <c r="M53" s="63">
        <v>2906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100</v>
      </c>
      <c r="D54" s="45">
        <v>46</v>
      </c>
      <c r="E54" s="45">
        <v>79</v>
      </c>
      <c r="F54" s="45">
        <v>180</v>
      </c>
      <c r="G54" s="45">
        <v>96</v>
      </c>
      <c r="H54" s="64">
        <v>107</v>
      </c>
      <c r="I54" s="64">
        <v>99</v>
      </c>
      <c r="J54" s="65">
        <v>26</v>
      </c>
      <c r="K54" s="65">
        <v>30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1569</v>
      </c>
      <c r="D55" s="68">
        <f t="shared" ref="D55:M55" si="1">+SUM(D53:D54)</f>
        <v>1835</v>
      </c>
      <c r="E55" s="68">
        <f t="shared" si="1"/>
        <v>1492</v>
      </c>
      <c r="F55" s="68">
        <f t="shared" si="1"/>
        <v>1553</v>
      </c>
      <c r="G55" s="68">
        <f t="shared" si="1"/>
        <v>1602</v>
      </c>
      <c r="H55" s="69">
        <f t="shared" si="1"/>
        <v>2017</v>
      </c>
      <c r="I55" s="69">
        <f t="shared" si="1"/>
        <v>2662</v>
      </c>
      <c r="J55" s="70">
        <f t="shared" si="1"/>
        <v>3087</v>
      </c>
      <c r="K55" s="70">
        <f t="shared" si="1"/>
        <v>3056</v>
      </c>
      <c r="L55" s="70">
        <f t="shared" si="1"/>
        <v>2819</v>
      </c>
      <c r="M55" s="71">
        <f t="shared" si="1"/>
        <v>2906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10</v>
      </c>
      <c r="D60" s="73">
        <v>2</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964</v>
      </c>
      <c r="D61" s="77">
        <v>1202</v>
      </c>
      <c r="E61" s="77">
        <v>902</v>
      </c>
      <c r="F61" s="77">
        <v>955</v>
      </c>
      <c r="G61" s="77">
        <v>953</v>
      </c>
      <c r="H61" s="78">
        <v>1441</v>
      </c>
      <c r="I61" s="78">
        <v>1728</v>
      </c>
      <c r="J61" s="79">
        <v>2005</v>
      </c>
      <c r="K61" s="65">
        <v>1940</v>
      </c>
      <c r="L61" s="65">
        <v>1713</v>
      </c>
      <c r="M61" s="66">
        <v>1803</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495</v>
      </c>
      <c r="D62" s="77">
        <v>585</v>
      </c>
      <c r="E62" s="77">
        <v>511</v>
      </c>
      <c r="F62" s="77">
        <v>418</v>
      </c>
      <c r="G62" s="77">
        <v>553</v>
      </c>
      <c r="H62" s="78">
        <v>469</v>
      </c>
      <c r="I62" s="78">
        <v>835</v>
      </c>
      <c r="J62" s="79">
        <v>1056</v>
      </c>
      <c r="K62" s="65">
        <v>1086</v>
      </c>
      <c r="L62" s="65">
        <v>1106</v>
      </c>
      <c r="M62" s="66">
        <v>1103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100</v>
      </c>
      <c r="D63" s="77">
        <v>46</v>
      </c>
      <c r="E63" s="77">
        <v>79</v>
      </c>
      <c r="F63" s="77">
        <v>137</v>
      </c>
      <c r="G63" s="77">
        <v>33</v>
      </c>
      <c r="H63" s="78">
        <v>38</v>
      </c>
      <c r="I63" s="78">
        <v>69</v>
      </c>
      <c r="J63" s="79">
        <v>0</v>
      </c>
      <c r="K63" s="65">
        <v>30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43</v>
      </c>
      <c r="G64" s="77">
        <v>63</v>
      </c>
      <c r="H64" s="78">
        <v>69</v>
      </c>
      <c r="I64" s="78">
        <v>30</v>
      </c>
      <c r="J64" s="79">
        <v>26</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1569</v>
      </c>
      <c r="D66" s="81">
        <f t="shared" ref="D66:M66" si="2">+SUM(D60:D65)</f>
        <v>1835</v>
      </c>
      <c r="E66" s="81">
        <f t="shared" si="2"/>
        <v>1492</v>
      </c>
      <c r="F66" s="81">
        <f t="shared" si="2"/>
        <v>1553</v>
      </c>
      <c r="G66" s="81">
        <f t="shared" si="2"/>
        <v>1602</v>
      </c>
      <c r="H66" s="82">
        <f t="shared" si="2"/>
        <v>2017</v>
      </c>
      <c r="I66" s="82">
        <f t="shared" si="2"/>
        <v>2662</v>
      </c>
      <c r="J66" s="83">
        <f t="shared" si="2"/>
        <v>3087</v>
      </c>
      <c r="K66" s="70">
        <f t="shared" si="2"/>
        <v>3056</v>
      </c>
      <c r="L66" s="70">
        <f t="shared" si="2"/>
        <v>2819</v>
      </c>
      <c r="M66" s="71">
        <f t="shared" si="2"/>
        <v>2906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61</v>
      </c>
      <c r="D71" s="73">
        <v>48</v>
      </c>
      <c r="E71" s="73">
        <v>20</v>
      </c>
      <c r="F71" s="73">
        <v>8</v>
      </c>
      <c r="G71" s="73">
        <v>0</v>
      </c>
      <c r="H71" s="74">
        <v>25</v>
      </c>
      <c r="I71" s="74">
        <v>63</v>
      </c>
      <c r="J71" s="75">
        <v>83</v>
      </c>
      <c r="K71" s="62">
        <v>52</v>
      </c>
      <c r="L71" s="62">
        <v>46</v>
      </c>
      <c r="M71" s="63">
        <v>48</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20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43</v>
      </c>
      <c r="G73" s="77">
        <v>63</v>
      </c>
      <c r="H73" s="78">
        <v>69</v>
      </c>
      <c r="I73" s="78">
        <v>30</v>
      </c>
      <c r="J73" s="79">
        <v>26</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146</v>
      </c>
      <c r="D74" s="77">
        <v>124</v>
      </c>
      <c r="E74" s="77">
        <v>64</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42</v>
      </c>
      <c r="D75" s="77">
        <v>2</v>
      </c>
      <c r="E75" s="77">
        <v>0</v>
      </c>
      <c r="F75" s="77">
        <v>55</v>
      </c>
      <c r="G75" s="77">
        <v>33</v>
      </c>
      <c r="H75" s="78">
        <v>0</v>
      </c>
      <c r="I75" s="78">
        <v>240</v>
      </c>
      <c r="J75" s="79">
        <v>343</v>
      </c>
      <c r="K75" s="65">
        <v>409</v>
      </c>
      <c r="L75" s="65">
        <v>524</v>
      </c>
      <c r="M75" s="66">
        <v>546</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563</v>
      </c>
      <c r="D76" s="77">
        <v>769</v>
      </c>
      <c r="E76" s="77">
        <v>664</v>
      </c>
      <c r="F76" s="77">
        <v>698</v>
      </c>
      <c r="G76" s="77">
        <v>616</v>
      </c>
      <c r="H76" s="78">
        <v>718</v>
      </c>
      <c r="I76" s="78">
        <v>1019</v>
      </c>
      <c r="J76" s="79">
        <v>1129</v>
      </c>
      <c r="K76" s="65">
        <v>1130</v>
      </c>
      <c r="L76" s="65">
        <v>1015</v>
      </c>
      <c r="M76" s="66">
        <v>543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691</v>
      </c>
      <c r="D77" s="77">
        <v>892</v>
      </c>
      <c r="E77" s="77">
        <v>744</v>
      </c>
      <c r="F77" s="77">
        <v>749</v>
      </c>
      <c r="G77" s="77">
        <v>890</v>
      </c>
      <c r="H77" s="78">
        <v>1205</v>
      </c>
      <c r="I77" s="78">
        <v>1286</v>
      </c>
      <c r="J77" s="79">
        <v>1437</v>
      </c>
      <c r="K77" s="65">
        <v>1357</v>
      </c>
      <c r="L77" s="65">
        <v>1084</v>
      </c>
      <c r="M77" s="66">
        <v>641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46</v>
      </c>
      <c r="D78" s="77">
        <v>0</v>
      </c>
      <c r="E78" s="77">
        <v>0</v>
      </c>
      <c r="F78" s="77">
        <v>0</v>
      </c>
      <c r="G78" s="77">
        <v>0</v>
      </c>
      <c r="H78" s="78">
        <v>0</v>
      </c>
      <c r="I78" s="78">
        <v>24</v>
      </c>
      <c r="J78" s="79">
        <v>69</v>
      </c>
      <c r="K78" s="65">
        <v>108</v>
      </c>
      <c r="L78" s="65">
        <v>72</v>
      </c>
      <c r="M78" s="66">
        <v>70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78</v>
      </c>
      <c r="M79" s="91">
        <v>1058</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1569</v>
      </c>
      <c r="D80" s="81">
        <f t="shared" ref="D80:M80" si="3">+SUM(D71:D79)</f>
        <v>1835</v>
      </c>
      <c r="E80" s="81">
        <f t="shared" si="3"/>
        <v>1492</v>
      </c>
      <c r="F80" s="81">
        <f t="shared" si="3"/>
        <v>1553</v>
      </c>
      <c r="G80" s="81">
        <f t="shared" si="3"/>
        <v>1602</v>
      </c>
      <c r="H80" s="82">
        <f t="shared" si="3"/>
        <v>2017</v>
      </c>
      <c r="I80" s="82">
        <f t="shared" si="3"/>
        <v>2662</v>
      </c>
      <c r="J80" s="83">
        <f t="shared" si="3"/>
        <v>3087</v>
      </c>
      <c r="K80" s="70">
        <f t="shared" si="3"/>
        <v>3056</v>
      </c>
      <c r="L80" s="70">
        <f t="shared" si="3"/>
        <v>2819</v>
      </c>
      <c r="M80" s="71">
        <f t="shared" si="3"/>
        <v>2906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69</v>
      </c>
      <c r="F86" s="79">
        <v>30</v>
      </c>
      <c r="G86" s="79">
        <v>26</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2</v>
      </c>
      <c r="I87" s="65">
        <v>2</v>
      </c>
      <c r="J87" s="66">
        <v>2</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78</v>
      </c>
      <c r="G88" s="79">
        <v>102</v>
      </c>
      <c r="H88" s="65">
        <v>124</v>
      </c>
      <c r="I88" s="65">
        <v>184</v>
      </c>
      <c r="J88" s="66">
        <v>164</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717</v>
      </c>
      <c r="F89" s="79">
        <v>1181</v>
      </c>
      <c r="G89" s="79">
        <v>1370</v>
      </c>
      <c r="H89" s="65">
        <v>1413</v>
      </c>
      <c r="I89" s="65">
        <v>1431</v>
      </c>
      <c r="J89" s="66">
        <v>1618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24</v>
      </c>
      <c r="G90" s="79">
        <v>69</v>
      </c>
      <c r="H90" s="65">
        <v>108</v>
      </c>
      <c r="I90" s="65">
        <v>72</v>
      </c>
      <c r="J90" s="66">
        <v>70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152</v>
      </c>
      <c r="F91" s="79">
        <v>139</v>
      </c>
      <c r="G91" s="79">
        <v>149</v>
      </c>
      <c r="H91" s="65">
        <v>153</v>
      </c>
      <c r="I91" s="65">
        <v>195</v>
      </c>
      <c r="J91" s="66">
        <v>194</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969</v>
      </c>
      <c r="F92" s="79">
        <v>1076</v>
      </c>
      <c r="G92" s="79">
        <v>1207</v>
      </c>
      <c r="H92" s="65">
        <v>1093</v>
      </c>
      <c r="I92" s="65">
        <v>772</v>
      </c>
      <c r="J92" s="66">
        <v>692</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110</v>
      </c>
      <c r="F93" s="79">
        <v>134</v>
      </c>
      <c r="G93" s="79">
        <v>164</v>
      </c>
      <c r="H93" s="65">
        <v>163</v>
      </c>
      <c r="I93" s="65">
        <v>163</v>
      </c>
      <c r="J93" s="66">
        <v>166</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2017</v>
      </c>
      <c r="F96" s="83">
        <f t="shared" si="4"/>
        <v>2662</v>
      </c>
      <c r="G96" s="83">
        <f t="shared" si="4"/>
        <v>3087</v>
      </c>
      <c r="H96" s="70">
        <f t="shared" si="4"/>
        <v>3056</v>
      </c>
      <c r="I96" s="70">
        <f t="shared" si="4"/>
        <v>2819</v>
      </c>
      <c r="J96" s="71">
        <f t="shared" si="4"/>
        <v>2906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1172</v>
      </c>
      <c r="D102" s="102">
        <v>1450</v>
      </c>
      <c r="E102" s="102">
        <v>1208</v>
      </c>
      <c r="F102" s="102">
        <v>1254</v>
      </c>
      <c r="G102" s="102">
        <v>1446</v>
      </c>
      <c r="H102" s="103">
        <v>1910</v>
      </c>
      <c r="I102" s="103">
        <v>2393</v>
      </c>
      <c r="J102" s="103">
        <v>2819</v>
      </c>
      <c r="K102" s="97">
        <v>2775</v>
      </c>
      <c r="L102" s="97">
        <v>2620</v>
      </c>
      <c r="M102" s="98">
        <v>2695</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397</v>
      </c>
      <c r="D103" s="77">
        <v>385</v>
      </c>
      <c r="E103" s="77">
        <v>284</v>
      </c>
      <c r="F103" s="77">
        <v>268</v>
      </c>
      <c r="G103" s="77">
        <v>156</v>
      </c>
      <c r="H103" s="78">
        <v>106</v>
      </c>
      <c r="I103" s="78">
        <v>269</v>
      </c>
      <c r="J103" s="78">
        <v>268</v>
      </c>
      <c r="K103" s="65">
        <v>281</v>
      </c>
      <c r="L103" s="65">
        <v>199</v>
      </c>
      <c r="M103" s="66">
        <v>211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31</v>
      </c>
      <c r="G104" s="77">
        <v>0</v>
      </c>
      <c r="H104" s="78">
        <v>1</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1569</v>
      </c>
      <c r="D107" s="81">
        <f t="shared" ref="D107:M107" si="5">+SUM(D102:D106)</f>
        <v>1835</v>
      </c>
      <c r="E107" s="81">
        <f t="shared" si="5"/>
        <v>1492</v>
      </c>
      <c r="F107" s="81">
        <f t="shared" si="5"/>
        <v>1553</v>
      </c>
      <c r="G107" s="81">
        <f t="shared" si="5"/>
        <v>1602</v>
      </c>
      <c r="H107" s="82">
        <f t="shared" si="5"/>
        <v>2017</v>
      </c>
      <c r="I107" s="82">
        <f t="shared" si="5"/>
        <v>2662</v>
      </c>
      <c r="J107" s="82">
        <f t="shared" si="5"/>
        <v>3087</v>
      </c>
      <c r="K107" s="70">
        <f t="shared" si="5"/>
        <v>3056</v>
      </c>
      <c r="L107" s="70">
        <f t="shared" si="5"/>
        <v>2819</v>
      </c>
      <c r="M107" s="71">
        <f t="shared" si="5"/>
        <v>2906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728</v>
      </c>
      <c r="D113" s="108">
        <v>834</v>
      </c>
      <c r="E113" s="108">
        <v>697</v>
      </c>
      <c r="F113" s="108">
        <v>772</v>
      </c>
      <c r="G113" s="108">
        <v>802</v>
      </c>
      <c r="H113" s="109">
        <v>1036</v>
      </c>
      <c r="I113" s="109">
        <v>1257</v>
      </c>
      <c r="J113" s="97">
        <v>1396</v>
      </c>
      <c r="K113" s="97">
        <v>1382</v>
      </c>
      <c r="L113" s="97">
        <v>1215</v>
      </c>
      <c r="M113" s="98">
        <v>1273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841</v>
      </c>
      <c r="D114" s="77">
        <v>1001</v>
      </c>
      <c r="E114" s="77">
        <v>795</v>
      </c>
      <c r="F114" s="77">
        <v>781</v>
      </c>
      <c r="G114" s="77">
        <v>800</v>
      </c>
      <c r="H114" s="78">
        <v>981</v>
      </c>
      <c r="I114" s="78">
        <v>1405</v>
      </c>
      <c r="J114" s="78">
        <v>1691</v>
      </c>
      <c r="K114" s="65">
        <v>1674</v>
      </c>
      <c r="L114" s="65">
        <v>1604</v>
      </c>
      <c r="M114" s="66">
        <v>1633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1569</v>
      </c>
      <c r="D116" s="81">
        <f t="shared" si="6"/>
        <v>1835</v>
      </c>
      <c r="E116" s="81">
        <f t="shared" si="6"/>
        <v>1492</v>
      </c>
      <c r="F116" s="81">
        <f t="shared" si="6"/>
        <v>1553</v>
      </c>
      <c r="G116" s="81">
        <f t="shared" si="6"/>
        <v>1602</v>
      </c>
      <c r="H116" s="82">
        <f t="shared" si="6"/>
        <v>2017</v>
      </c>
      <c r="I116" s="82">
        <f t="shared" si="6"/>
        <v>2662</v>
      </c>
      <c r="J116" s="82">
        <f t="shared" si="6"/>
        <v>3087</v>
      </c>
      <c r="K116" s="70">
        <f t="shared" si="6"/>
        <v>3056</v>
      </c>
      <c r="L116" s="70">
        <f t="shared" si="6"/>
        <v>2819</v>
      </c>
      <c r="M116" s="71">
        <f t="shared" si="6"/>
        <v>2906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1803</v>
      </c>
      <c r="D122" s="115">
        <v>70</v>
      </c>
      <c r="E122" s="116">
        <f t="shared" ref="E122:E126" si="8">+IF(OR(C122=0,C122="-"),"",(D122/C122))</f>
        <v>3.8824181919023849E-2</v>
      </c>
      <c r="F122" s="137"/>
      <c r="G122" s="241" t="s">
        <v>50</v>
      </c>
      <c r="H122" s="243"/>
      <c r="I122" s="117">
        <v>13</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1103</v>
      </c>
      <c r="D123" s="115">
        <v>141</v>
      </c>
      <c r="E123" s="116">
        <f t="shared" si="8"/>
        <v>0.12783318223028106</v>
      </c>
      <c r="F123" s="137"/>
      <c r="G123" s="241" t="s">
        <v>51</v>
      </c>
      <c r="H123" s="243"/>
      <c r="I123" s="117">
        <v>13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2906</v>
      </c>
      <c r="D127" s="118">
        <f>+SUM(D121:D126)</f>
        <v>211</v>
      </c>
      <c r="E127" s="119">
        <f t="shared" ref="E127" si="9">+IF(C127=0,"",(D127/C127))</f>
        <v>7.2608396421197527E-2</v>
      </c>
      <c r="F127" s="137"/>
      <c r="G127" s="246" t="s">
        <v>41</v>
      </c>
      <c r="H127" s="248"/>
      <c r="I127" s="120">
        <f>+SUM(I121:I126)</f>
        <v>26</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2</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284</v>
      </c>
      <c r="D133" s="77">
        <v>171</v>
      </c>
      <c r="E133" s="77">
        <v>202</v>
      </c>
      <c r="F133" s="77">
        <v>242</v>
      </c>
      <c r="G133" s="78">
        <v>234</v>
      </c>
      <c r="H133" s="78">
        <v>583</v>
      </c>
      <c r="I133" s="79">
        <v>472</v>
      </c>
      <c r="J133" s="78">
        <v>487</v>
      </c>
      <c r="K133" s="78">
        <v>497</v>
      </c>
      <c r="L133" s="124">
        <v>557</v>
      </c>
      <c r="M133" s="125">
        <v>409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85</v>
      </c>
      <c r="D134" s="77">
        <v>125</v>
      </c>
      <c r="E134" s="77">
        <v>25</v>
      </c>
      <c r="F134" s="77">
        <v>135</v>
      </c>
      <c r="G134" s="78">
        <v>148</v>
      </c>
      <c r="H134" s="78">
        <v>94</v>
      </c>
      <c r="I134" s="79">
        <v>303</v>
      </c>
      <c r="J134" s="78">
        <v>285</v>
      </c>
      <c r="K134" s="78">
        <v>320</v>
      </c>
      <c r="L134" s="124">
        <v>234</v>
      </c>
      <c r="M134" s="125">
        <v>195</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70</v>
      </c>
      <c r="D135" s="77">
        <v>18</v>
      </c>
      <c r="E135" s="77">
        <v>39</v>
      </c>
      <c r="F135" s="77">
        <v>63</v>
      </c>
      <c r="G135" s="78">
        <v>0</v>
      </c>
      <c r="H135" s="78">
        <v>38</v>
      </c>
      <c r="I135" s="79">
        <v>20</v>
      </c>
      <c r="J135" s="78">
        <v>0</v>
      </c>
      <c r="K135" s="78">
        <v>12</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21</v>
      </c>
      <c r="H136" s="78">
        <v>21</v>
      </c>
      <c r="I136" s="79">
        <v>12</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441</v>
      </c>
      <c r="D138" s="81">
        <f t="shared" ref="D138:I138" si="10">+SUM(D132:D137)</f>
        <v>314</v>
      </c>
      <c r="E138" s="81">
        <f t="shared" si="10"/>
        <v>266</v>
      </c>
      <c r="F138" s="81">
        <f t="shared" si="10"/>
        <v>440</v>
      </c>
      <c r="G138" s="82">
        <f t="shared" si="10"/>
        <v>403</v>
      </c>
      <c r="H138" s="82">
        <f t="shared" si="10"/>
        <v>736</v>
      </c>
      <c r="I138" s="83">
        <f t="shared" si="10"/>
        <v>807</v>
      </c>
      <c r="J138" s="82">
        <f>+SUM(J132:J137)</f>
        <v>772</v>
      </c>
      <c r="K138" s="82">
        <f t="shared" ref="K138" si="11">+SUM(K132:K137)</f>
        <v>829</v>
      </c>
      <c r="L138" s="127">
        <f>+SUM(L132:L137)</f>
        <v>791</v>
      </c>
      <c r="M138" s="128">
        <f>+SUM(M132:M137)</f>
        <v>604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5</v>
      </c>
      <c r="E144" s="102">
        <v>0</v>
      </c>
      <c r="F144" s="102">
        <v>1</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161</v>
      </c>
      <c r="D145" s="77">
        <v>202</v>
      </c>
      <c r="E145" s="77">
        <v>213</v>
      </c>
      <c r="F145" s="77">
        <v>189</v>
      </c>
      <c r="G145" s="78">
        <v>234</v>
      </c>
      <c r="H145" s="78">
        <v>189</v>
      </c>
      <c r="I145" s="79">
        <v>205</v>
      </c>
      <c r="J145" s="78">
        <v>200</v>
      </c>
      <c r="K145" s="78">
        <v>378</v>
      </c>
      <c r="L145" s="124">
        <v>154</v>
      </c>
      <c r="M145" s="125">
        <v>297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103</v>
      </c>
      <c r="D146" s="77">
        <v>218</v>
      </c>
      <c r="E146" s="77">
        <v>125</v>
      </c>
      <c r="F146" s="77">
        <v>218</v>
      </c>
      <c r="G146" s="78">
        <v>207</v>
      </c>
      <c r="H146" s="78">
        <v>247</v>
      </c>
      <c r="I146" s="79">
        <v>212</v>
      </c>
      <c r="J146" s="78">
        <v>198</v>
      </c>
      <c r="K146" s="78">
        <v>215</v>
      </c>
      <c r="L146" s="124">
        <v>194</v>
      </c>
      <c r="M146" s="125">
        <v>166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3</v>
      </c>
      <c r="D147" s="77">
        <v>62</v>
      </c>
      <c r="E147" s="77">
        <v>21</v>
      </c>
      <c r="F147" s="77">
        <v>21</v>
      </c>
      <c r="G147" s="78">
        <v>75</v>
      </c>
      <c r="H147" s="78">
        <v>41</v>
      </c>
      <c r="I147" s="79">
        <v>50</v>
      </c>
      <c r="J147" s="78">
        <v>15</v>
      </c>
      <c r="K147" s="78">
        <v>1</v>
      </c>
      <c r="L147" s="124">
        <v>18</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34</v>
      </c>
      <c r="H148" s="78">
        <v>0</v>
      </c>
      <c r="I148" s="79">
        <v>0</v>
      </c>
      <c r="J148" s="78">
        <v>0</v>
      </c>
      <c r="K148" s="78">
        <v>20</v>
      </c>
      <c r="L148" s="124">
        <v>40</v>
      </c>
      <c r="M148" s="125">
        <v>6</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267</v>
      </c>
      <c r="D150" s="81">
        <f t="shared" ref="D150:I150" si="12">+SUM(D144:D149)</f>
        <v>487</v>
      </c>
      <c r="E150" s="81">
        <f t="shared" si="12"/>
        <v>359</v>
      </c>
      <c r="F150" s="81">
        <f t="shared" si="12"/>
        <v>429</v>
      </c>
      <c r="G150" s="82">
        <f t="shared" si="12"/>
        <v>550</v>
      </c>
      <c r="H150" s="82">
        <f t="shared" si="12"/>
        <v>477</v>
      </c>
      <c r="I150" s="83">
        <f t="shared" si="12"/>
        <v>467</v>
      </c>
      <c r="J150" s="82">
        <f>+SUM(J144:J149)</f>
        <v>413</v>
      </c>
      <c r="K150" s="82">
        <f t="shared" ref="K150" si="13">+SUM(K144:K149)</f>
        <v>614</v>
      </c>
      <c r="L150" s="127">
        <f>+SUM(L144:L149)</f>
        <v>406</v>
      </c>
      <c r="M150" s="128">
        <f>+SUM(M144:M149)</f>
        <v>469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1207</v>
      </c>
      <c r="C155" s="130">
        <f>+IFERROR((VLOOKUP(A155,Hoja2!$A$2:$I$1444,4,FALSE)),"")</f>
        <v>1207</v>
      </c>
      <c r="D155" s="169" t="str">
        <f>+IFERROR((VLOOKUP(A155,Hoja2!$A$2:$I$1444,5,FALSE)),"")</f>
        <v>UNIVERSIDAD DEL TOLIMA</v>
      </c>
      <c r="E155" s="169"/>
      <c r="F155" s="169"/>
      <c r="G155" s="170"/>
      <c r="H155" s="130" t="str">
        <f>+IFERROR((VLOOKUP(A155,Hoja2!$A$2:$I$1444,6,FALSE)),"")</f>
        <v>Tolima</v>
      </c>
      <c r="I155" s="130" t="str">
        <f>+IFERROR((VLOOKUP(A155,Hoja2!$A$2:$I$1444,7,FALSE)),"")</f>
        <v>Oficial</v>
      </c>
      <c r="J155" s="249" t="str">
        <f>+IFERROR((VLOOKUP(A155,Hoja2!$A$2:$I$1444,8,FALSE)),"")</f>
        <v>Universidad</v>
      </c>
      <c r="K155" s="250"/>
      <c r="L155" s="131">
        <f>+IFERROR((VLOOKUP(A155,Hoja2!$A$2:$I$1444,9,FALSE)),"")</f>
        <v>70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46</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2829</v>
      </c>
      <c r="C157" s="130">
        <f>+IFERROR((VLOOKUP(A157,Hoja2!$A$2:$I$1444,4,FALSE)),"")</f>
        <v>2829</v>
      </c>
      <c r="D157" s="163" t="str">
        <f>+IFERROR((VLOOKUP(A157,Hoja2!$A$2:$I$1444,5,FALSE)),"")</f>
        <v>CORPORACION UNIVERSITARIA MINUTO DE DIOS -UNIMINUTO-</v>
      </c>
      <c r="E157" s="163"/>
      <c r="F157" s="163"/>
      <c r="G157" s="164"/>
      <c r="H157" s="130" t="str">
        <f>+IFERROR((VLOOKUP(A157,Hoja2!$A$2:$I$1444,6,FALSE)),"")</f>
        <v>Bogotá, D.C.</v>
      </c>
      <c r="I157" s="130" t="str">
        <f>+IFERROR((VLOOKUP(A157,Hoja2!$A$2:$I$1444,7,FALSE)),"")</f>
        <v>Privado</v>
      </c>
      <c r="J157" s="249" t="str">
        <f>+IFERROR((VLOOKUP(A157,Hoja2!$A$2:$I$1444,8,FALSE)),"")</f>
        <v>Institución Universitaria/Escuela Tecnológica</v>
      </c>
      <c r="K157" s="250"/>
      <c r="L157" s="131">
        <f>+IFERROR((VLOOKUP(A157,Hoja2!$A$2:$I$1444,9,FALSE)),"")</f>
        <v>95</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3115</v>
      </c>
      <c r="C158" s="130">
        <f>+IFERROR((VLOOKUP(A158,Hoja2!$A$2:$I$1444,4,FALSE)),"")</f>
        <v>3115</v>
      </c>
      <c r="D158" s="163" t="str">
        <f>+IFERROR((VLOOKUP(A158,Hoja2!$A$2:$I$1444,5,FALSE)),"")</f>
        <v>INSTITUTO TECNOLOGICO DEL PUTUMAYO</v>
      </c>
      <c r="E158" s="163"/>
      <c r="F158" s="163"/>
      <c r="G158" s="164"/>
      <c r="H158" s="130" t="str">
        <f>+IFERROR((VLOOKUP(A158,Hoja2!$A$2:$I$1444,6,FALSE)),"")</f>
        <v>Putumayo</v>
      </c>
      <c r="I158" s="130" t="str">
        <f>+IFERROR((VLOOKUP(A158,Hoja2!$A$2:$I$1444,7,FALSE)),"")</f>
        <v>Oficial</v>
      </c>
      <c r="J158" s="249" t="str">
        <f>+IFERROR((VLOOKUP(A158,Hoja2!$A$2:$I$1444,8,FALSE)),"")</f>
        <v>Institución Tecnológica</v>
      </c>
      <c r="K158" s="250"/>
      <c r="L158" s="131">
        <f>+IFERROR((VLOOKUP(A158,Hoja2!$A$2:$I$1444,9,FALSE)),"")</f>
        <v>1699</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9110</v>
      </c>
      <c r="C159" s="130">
        <f>+IFERROR((VLOOKUP(A159,Hoja2!$A$2:$I$1444,4,FALSE)),"")</f>
        <v>9110</v>
      </c>
      <c r="D159" s="163" t="str">
        <f>+IFERROR((VLOOKUP(A159,Hoja2!$A$2:$I$1444,5,FALSE)),"")</f>
        <v>SERVICIO NACIONAL DE APRENDIZAJE-SENA-</v>
      </c>
      <c r="E159" s="163"/>
      <c r="F159" s="163"/>
      <c r="G159" s="164"/>
      <c r="H159" s="130" t="str">
        <f>+IFERROR((VLOOKUP(A159,Hoja2!$A$2:$I$1444,6,FALSE)),"")</f>
        <v>Bogotá, D.C.</v>
      </c>
      <c r="I159" s="130" t="str">
        <f>+IFERROR((VLOOKUP(A159,Hoja2!$A$2:$I$1444,7,FALSE)),"")</f>
        <v>Oficial</v>
      </c>
      <c r="J159" s="249" t="str">
        <f>+IFERROR((VLOOKUP(A159,Hoja2!$A$2:$I$1444,8,FALSE)),"")</f>
        <v>Institución Tecnológica</v>
      </c>
      <c r="K159" s="250"/>
      <c r="L159" s="131">
        <f>+IFERROR((VLOOKUP(A159,Hoja2!$A$2:$I$1444,9,FALSE)),"")</f>
        <v>450</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9131</v>
      </c>
      <c r="C160" s="130">
        <f>+IFERROR((VLOOKUP(A160,Hoja2!$A$2:$I$1444,4,FALSE)),"")</f>
        <v>9131</v>
      </c>
      <c r="D160" s="163" t="str">
        <f>+IFERROR((VLOOKUP(A160,Hoja2!$A$2:$I$1444,5,FALSE)),"")</f>
        <v>FUNDACIÓN UNIVERSITARIA CERVANTES SAN AGUSTÍN - UNICERVANTES</v>
      </c>
      <c r="E160" s="163"/>
      <c r="F160" s="163"/>
      <c r="G160" s="164"/>
      <c r="H160" s="130" t="str">
        <f>+IFERROR((VLOOKUP(A160,Hoja2!$A$2:$I$1444,6,FALSE)),"")</f>
        <v>Bogotá, D.C.</v>
      </c>
      <c r="I160" s="130" t="str">
        <f>+IFERROR((VLOOKUP(A160,Hoja2!$A$2:$I$1444,7,FALSE)),"")</f>
        <v>Privado</v>
      </c>
      <c r="J160" s="249" t="str">
        <f>+IFERROR((VLOOKUP(A160,Hoja2!$A$2:$I$1444,8,FALSE)),"")</f>
        <v>Institución Universitaria/Escuela Tecnológica</v>
      </c>
      <c r="K160" s="250"/>
      <c r="L160" s="131">
        <f>+IFERROR((VLOOKUP(A160,Hoja2!$A$2:$I$1444,9,FALSE)),"")</f>
        <v>539</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9929</v>
      </c>
      <c r="C161" s="130">
        <f>+IFERROR((VLOOKUP(A161,Hoja2!$A$2:$I$1444,4,FALSE)),"")</f>
        <v>9929</v>
      </c>
      <c r="D161" s="163" t="str">
        <f>+IFERROR((VLOOKUP(A161,Hoja2!$A$2:$I$1444,5,FALSE)),"")</f>
        <v>UNIVERSIDAD AUTÓNOMA INDÍGENA INTERCULTURAL - UAIIN</v>
      </c>
      <c r="E161" s="163"/>
      <c r="F161" s="163"/>
      <c r="G161" s="164"/>
      <c r="H161" s="130" t="str">
        <f>+IFERROR((VLOOKUP(A161,Hoja2!$A$2:$I$1444,6,FALSE)),"")</f>
        <v>Cauca</v>
      </c>
      <c r="I161" s="130" t="str">
        <f>+IFERROR((VLOOKUP(A161,Hoja2!$A$2:$I$1444,7,FALSE)),"")</f>
        <v>Oficial</v>
      </c>
      <c r="J161" s="249" t="str">
        <f>+IFERROR((VLOOKUP(A161,Hoja2!$A$2:$I$1444,8,FALSE)),"")</f>
        <v>Universidad</v>
      </c>
      <c r="K161" s="250"/>
      <c r="L161" s="131">
        <f>+IFERROR((VLOOKUP(A161,Hoja2!$A$2:$I$1444,9,FALSE)),"")</f>
        <v>7</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2906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4Sqj20Cx3nTPyqUC8QRb/zbnQSCdIIlYzXWYfoCnMjcWz71xHs7Vsl3yT2Bo/bUqNtcmYOP316+ckOm7CKVAWw==" saltValue="6ZDL3O8fjTna7shuWh4IK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4</v>
      </c>
      <c r="B1385">
        <v>86001</v>
      </c>
      <c r="C1385">
        <v>3115</v>
      </c>
      <c r="D1385">
        <v>3115</v>
      </c>
      <c r="E1385" t="s">
        <v>428</v>
      </c>
      <c r="F1385" t="s">
        <v>429</v>
      </c>
      <c r="G1385" t="s">
        <v>39</v>
      </c>
      <c r="H1385" t="s">
        <v>179</v>
      </c>
      <c r="I1385">
        <v>1699</v>
      </c>
    </row>
    <row r="1386" spans="1:9" x14ac:dyDescent="0.25">
      <c r="A1386" s="167">
        <f>+COUNTIF($B$1:B1386,Hoja1!$D$10)</f>
        <v>5</v>
      </c>
      <c r="B1386">
        <v>86001</v>
      </c>
      <c r="C1386">
        <v>9110</v>
      </c>
      <c r="D1386">
        <v>9110</v>
      </c>
      <c r="E1386" t="s">
        <v>186</v>
      </c>
      <c r="F1386" t="s">
        <v>137</v>
      </c>
      <c r="G1386" t="s">
        <v>39</v>
      </c>
      <c r="H1386" t="s">
        <v>179</v>
      </c>
      <c r="I1386">
        <v>450</v>
      </c>
    </row>
    <row r="1387" spans="1:9" x14ac:dyDescent="0.25">
      <c r="A1387" s="167">
        <f>+COUNTIF($B$1:B1387,Hoja1!$D$10)</f>
        <v>6</v>
      </c>
      <c r="B1387">
        <v>86001</v>
      </c>
      <c r="C1387">
        <v>9131</v>
      </c>
      <c r="D1387">
        <v>9131</v>
      </c>
      <c r="E1387" t="s">
        <v>313</v>
      </c>
      <c r="F1387" t="s">
        <v>137</v>
      </c>
      <c r="G1387" t="s">
        <v>138</v>
      </c>
      <c r="H1387" t="s">
        <v>156</v>
      </c>
      <c r="I1387">
        <v>539</v>
      </c>
    </row>
    <row r="1388" spans="1:9" x14ac:dyDescent="0.25">
      <c r="A1388" s="167">
        <f>+COUNTIF($B$1:B1388,Hoja1!$D$10)</f>
        <v>7</v>
      </c>
      <c r="B1388">
        <v>86001</v>
      </c>
      <c r="C1388">
        <v>9929</v>
      </c>
      <c r="D1388">
        <v>9929</v>
      </c>
      <c r="E1388" t="s">
        <v>194</v>
      </c>
      <c r="F1388" t="s">
        <v>195</v>
      </c>
      <c r="G1388" t="s">
        <v>39</v>
      </c>
      <c r="H1388" t="s">
        <v>130</v>
      </c>
      <c r="I1388">
        <v>7</v>
      </c>
    </row>
    <row r="1389" spans="1:9" x14ac:dyDescent="0.25">
      <c r="A1389" s="167">
        <f>+COUNTIF($B$1:B1389,Hoja1!$D$10)</f>
        <v>7</v>
      </c>
      <c r="B1389">
        <v>86219</v>
      </c>
      <c r="C1389">
        <v>3115</v>
      </c>
      <c r="D1389">
        <v>3115</v>
      </c>
      <c r="E1389" t="s">
        <v>428</v>
      </c>
      <c r="F1389" t="s">
        <v>429</v>
      </c>
      <c r="G1389" t="s">
        <v>39</v>
      </c>
      <c r="H1389" t="s">
        <v>179</v>
      </c>
      <c r="I1389">
        <v>389</v>
      </c>
    </row>
    <row r="1390" spans="1:9" x14ac:dyDescent="0.25">
      <c r="A1390" s="167">
        <f>+COUNTIF($B$1:B1390,Hoja1!$D$10)</f>
        <v>7</v>
      </c>
      <c r="B1390">
        <v>86219</v>
      </c>
      <c r="C1390">
        <v>9929</v>
      </c>
      <c r="D1390">
        <v>9929</v>
      </c>
      <c r="E1390" t="s">
        <v>194</v>
      </c>
      <c r="F1390" t="s">
        <v>195</v>
      </c>
      <c r="G1390" t="s">
        <v>39</v>
      </c>
      <c r="H1390" t="s">
        <v>130</v>
      </c>
      <c r="I1390">
        <v>3</v>
      </c>
    </row>
    <row r="1391" spans="1:9" x14ac:dyDescent="0.25">
      <c r="A1391" s="167">
        <f>+COUNTIF($B$1:B1391,Hoja1!$D$10)</f>
        <v>7</v>
      </c>
      <c r="B1391">
        <v>86320</v>
      </c>
      <c r="C1391">
        <v>2104</v>
      </c>
      <c r="D1391">
        <v>2104</v>
      </c>
      <c r="E1391" t="s">
        <v>155</v>
      </c>
      <c r="F1391" t="s">
        <v>137</v>
      </c>
      <c r="G1391" t="s">
        <v>39</v>
      </c>
      <c r="H1391" t="s">
        <v>156</v>
      </c>
      <c r="I1391">
        <v>44</v>
      </c>
    </row>
    <row r="1392" spans="1:9" x14ac:dyDescent="0.25">
      <c r="A1392" s="167">
        <f>+COUNTIF($B$1:B1392,Hoja1!$D$10)</f>
        <v>7</v>
      </c>
      <c r="B1392">
        <v>86568</v>
      </c>
      <c r="C1392">
        <v>1710</v>
      </c>
      <c r="D1392">
        <v>1710</v>
      </c>
      <c r="E1392" t="s">
        <v>140</v>
      </c>
      <c r="F1392" t="s">
        <v>129</v>
      </c>
      <c r="G1392" t="s">
        <v>138</v>
      </c>
      <c r="H1392" t="s">
        <v>130</v>
      </c>
      <c r="I1392">
        <v>1</v>
      </c>
    </row>
    <row r="1393" spans="1:9" x14ac:dyDescent="0.25">
      <c r="A1393" s="167">
        <f>+COUNTIF($B$1:B1393,Hoja1!$D$10)</f>
        <v>7</v>
      </c>
      <c r="B1393">
        <v>86568</v>
      </c>
      <c r="C1393">
        <v>2102</v>
      </c>
      <c r="D1393">
        <v>2102</v>
      </c>
      <c r="E1393" t="s">
        <v>154</v>
      </c>
      <c r="F1393" t="s">
        <v>137</v>
      </c>
      <c r="G1393" t="s">
        <v>39</v>
      </c>
      <c r="H1393" t="s">
        <v>130</v>
      </c>
      <c r="I1393">
        <v>1519</v>
      </c>
    </row>
    <row r="1394" spans="1:9" x14ac:dyDescent="0.25">
      <c r="A1394" s="167">
        <f>+COUNTIF($B$1:B1394,Hoja1!$D$10)</f>
        <v>7</v>
      </c>
      <c r="B1394">
        <v>86568</v>
      </c>
      <c r="C1394">
        <v>2104</v>
      </c>
      <c r="D1394">
        <v>2104</v>
      </c>
      <c r="E1394" t="s">
        <v>155</v>
      </c>
      <c r="F1394" t="s">
        <v>137</v>
      </c>
      <c r="G1394" t="s">
        <v>39</v>
      </c>
      <c r="H1394" t="s">
        <v>156</v>
      </c>
      <c r="I1394">
        <v>25</v>
      </c>
    </row>
    <row r="1395" spans="1:9" x14ac:dyDescent="0.25">
      <c r="A1395" s="167">
        <f>+COUNTIF($B$1:B1395,Hoja1!$D$10)</f>
        <v>7</v>
      </c>
      <c r="B1395">
        <v>86568</v>
      </c>
      <c r="C1395">
        <v>3115</v>
      </c>
      <c r="D1395">
        <v>3115</v>
      </c>
      <c r="E1395" t="s">
        <v>428</v>
      </c>
      <c r="F1395" t="s">
        <v>429</v>
      </c>
      <c r="G1395" t="s">
        <v>39</v>
      </c>
      <c r="H1395" t="s">
        <v>179</v>
      </c>
      <c r="I1395">
        <v>43</v>
      </c>
    </row>
    <row r="1396" spans="1:9" x14ac:dyDescent="0.25">
      <c r="A1396" s="167">
        <f>+COUNTIF($B$1:B1396,Hoja1!$D$10)</f>
        <v>7</v>
      </c>
      <c r="B1396">
        <v>86568</v>
      </c>
      <c r="C1396">
        <v>3817</v>
      </c>
      <c r="D1396">
        <v>3817</v>
      </c>
      <c r="E1396" t="s">
        <v>335</v>
      </c>
      <c r="F1396" t="s">
        <v>336</v>
      </c>
      <c r="G1396" t="s">
        <v>138</v>
      </c>
      <c r="H1396" t="s">
        <v>156</v>
      </c>
      <c r="I1396">
        <v>154</v>
      </c>
    </row>
    <row r="1397" spans="1:9" x14ac:dyDescent="0.25">
      <c r="A1397" s="167">
        <f>+COUNTIF($B$1:B1397,Hoja1!$D$10)</f>
        <v>7</v>
      </c>
      <c r="B1397">
        <v>86568</v>
      </c>
      <c r="C1397">
        <v>9110</v>
      </c>
      <c r="D1397">
        <v>9110</v>
      </c>
      <c r="E1397" t="s">
        <v>186</v>
      </c>
      <c r="F1397" t="s">
        <v>137</v>
      </c>
      <c r="G1397" t="s">
        <v>39</v>
      </c>
      <c r="H1397" t="s">
        <v>179</v>
      </c>
      <c r="I1397">
        <v>1135</v>
      </c>
    </row>
    <row r="1398" spans="1:9" x14ac:dyDescent="0.25">
      <c r="A1398" s="167">
        <f>+COUNTIF($B$1:B1398,Hoja1!$D$10)</f>
        <v>7</v>
      </c>
      <c r="B1398">
        <v>86569</v>
      </c>
      <c r="C1398">
        <v>1710</v>
      </c>
      <c r="D1398">
        <v>1710</v>
      </c>
      <c r="E1398" t="s">
        <v>140</v>
      </c>
      <c r="F1398" t="s">
        <v>129</v>
      </c>
      <c r="G1398" t="s">
        <v>138</v>
      </c>
      <c r="H1398" t="s">
        <v>130</v>
      </c>
      <c r="I1398">
        <v>41</v>
      </c>
    </row>
    <row r="1399" spans="1:9" x14ac:dyDescent="0.25">
      <c r="A1399" s="167">
        <f>+COUNTIF($B$1:B1399,Hoja1!$D$10)</f>
        <v>7</v>
      </c>
      <c r="B1399">
        <v>86571</v>
      </c>
      <c r="C1399">
        <v>9929</v>
      </c>
      <c r="D1399">
        <v>9929</v>
      </c>
      <c r="E1399" t="s">
        <v>194</v>
      </c>
      <c r="F1399" t="s">
        <v>195</v>
      </c>
      <c r="G1399" t="s">
        <v>39</v>
      </c>
      <c r="H1399" t="s">
        <v>130</v>
      </c>
      <c r="I1399">
        <v>1</v>
      </c>
    </row>
    <row r="1400" spans="1:9" x14ac:dyDescent="0.25">
      <c r="A1400" s="167">
        <f>+COUNTIF($B$1:B1400,Hoja1!$D$10)</f>
        <v>7</v>
      </c>
      <c r="B1400">
        <v>86573</v>
      </c>
      <c r="C1400">
        <v>2102</v>
      </c>
      <c r="D1400">
        <v>2102</v>
      </c>
      <c r="E1400" t="s">
        <v>154</v>
      </c>
      <c r="F1400" t="s">
        <v>137</v>
      </c>
      <c r="G1400" t="s">
        <v>39</v>
      </c>
      <c r="H1400" t="s">
        <v>130</v>
      </c>
      <c r="I1400">
        <v>106</v>
      </c>
    </row>
    <row r="1401" spans="1:9" x14ac:dyDescent="0.25">
      <c r="A1401" s="167">
        <f>+COUNTIF($B$1:B1401,Hoja1!$D$10)</f>
        <v>7</v>
      </c>
      <c r="B1401">
        <v>86573</v>
      </c>
      <c r="C1401">
        <v>2104</v>
      </c>
      <c r="D1401">
        <v>2104</v>
      </c>
      <c r="E1401" t="s">
        <v>155</v>
      </c>
      <c r="F1401" t="s">
        <v>137</v>
      </c>
      <c r="G1401" t="s">
        <v>39</v>
      </c>
      <c r="H1401" t="s">
        <v>156</v>
      </c>
      <c r="I1401">
        <v>5</v>
      </c>
    </row>
    <row r="1402" spans="1:9" x14ac:dyDescent="0.25">
      <c r="A1402" s="167">
        <f>+COUNTIF($B$1:B1402,Hoja1!$D$10)</f>
        <v>7</v>
      </c>
      <c r="B1402">
        <v>86749</v>
      </c>
      <c r="C1402">
        <v>2104</v>
      </c>
      <c r="D1402">
        <v>2104</v>
      </c>
      <c r="E1402" t="s">
        <v>155</v>
      </c>
      <c r="F1402" t="s">
        <v>137</v>
      </c>
      <c r="G1402" t="s">
        <v>39</v>
      </c>
      <c r="H1402" t="s">
        <v>156</v>
      </c>
      <c r="I1402">
        <v>10</v>
      </c>
    </row>
    <row r="1403" spans="1:9" x14ac:dyDescent="0.25">
      <c r="A1403" s="167">
        <f>+COUNTIF($B$1:B1403,Hoja1!$D$10)</f>
        <v>7</v>
      </c>
      <c r="B1403">
        <v>86749</v>
      </c>
      <c r="C1403">
        <v>3115</v>
      </c>
      <c r="D1403">
        <v>3115</v>
      </c>
      <c r="E1403" t="s">
        <v>428</v>
      </c>
      <c r="F1403" t="s">
        <v>429</v>
      </c>
      <c r="G1403" t="s">
        <v>39</v>
      </c>
      <c r="H1403" t="s">
        <v>179</v>
      </c>
      <c r="I1403">
        <v>13</v>
      </c>
    </row>
    <row r="1404" spans="1:9" x14ac:dyDescent="0.25">
      <c r="A1404" s="167">
        <f>+COUNTIF($B$1:B1404,Hoja1!$D$10)</f>
        <v>7</v>
      </c>
      <c r="B1404">
        <v>86865</v>
      </c>
      <c r="C1404">
        <v>2102</v>
      </c>
      <c r="D1404">
        <v>2102</v>
      </c>
      <c r="E1404" t="s">
        <v>154</v>
      </c>
      <c r="F1404" t="s">
        <v>137</v>
      </c>
      <c r="G1404" t="s">
        <v>39</v>
      </c>
      <c r="H1404" t="s">
        <v>130</v>
      </c>
      <c r="I1404">
        <v>1079</v>
      </c>
    </row>
    <row r="1405" spans="1:9" x14ac:dyDescent="0.25">
      <c r="A1405" s="167">
        <f>+COUNTIF($B$1:B1405,Hoja1!$D$10)</f>
        <v>7</v>
      </c>
      <c r="B1405">
        <v>86865</v>
      </c>
      <c r="C1405">
        <v>3115</v>
      </c>
      <c r="D1405">
        <v>3115</v>
      </c>
      <c r="E1405" t="s">
        <v>428</v>
      </c>
      <c r="F1405" t="s">
        <v>429</v>
      </c>
      <c r="G1405" t="s">
        <v>39</v>
      </c>
      <c r="H1405" t="s">
        <v>179</v>
      </c>
      <c r="I1405">
        <v>36</v>
      </c>
    </row>
    <row r="1406" spans="1:9" x14ac:dyDescent="0.25">
      <c r="A1406" s="167">
        <f>+COUNTIF($B$1:B1406,Hoja1!$D$10)</f>
        <v>7</v>
      </c>
      <c r="B1406">
        <v>86865</v>
      </c>
      <c r="C1406">
        <v>9929</v>
      </c>
      <c r="D1406">
        <v>9929</v>
      </c>
      <c r="E1406" t="s">
        <v>194</v>
      </c>
      <c r="F1406" t="s">
        <v>195</v>
      </c>
      <c r="G1406" t="s">
        <v>39</v>
      </c>
      <c r="H1406" t="s">
        <v>130</v>
      </c>
      <c r="I1406">
        <v>2</v>
      </c>
    </row>
    <row r="1407" spans="1:9" x14ac:dyDescent="0.25">
      <c r="A1407" s="167">
        <f>+COUNTIF($B$1:B1407,Hoja1!$D$10)</f>
        <v>7</v>
      </c>
      <c r="B1407">
        <v>88001</v>
      </c>
      <c r="C1407">
        <v>1101</v>
      </c>
      <c r="D1407">
        <v>1126</v>
      </c>
      <c r="E1407" t="s">
        <v>128</v>
      </c>
      <c r="F1407" t="s">
        <v>430</v>
      </c>
      <c r="G1407" t="s">
        <v>39</v>
      </c>
      <c r="H1407" t="s">
        <v>130</v>
      </c>
      <c r="I1407">
        <v>29</v>
      </c>
    </row>
    <row r="1408" spans="1:9" x14ac:dyDescent="0.25">
      <c r="A1408" s="167">
        <f>+COUNTIF($B$1:B1408,Hoja1!$D$10)</f>
        <v>7</v>
      </c>
      <c r="B1408">
        <v>88001</v>
      </c>
      <c r="C1408">
        <v>1706</v>
      </c>
      <c r="D1408">
        <v>1706</v>
      </c>
      <c r="E1408" t="s">
        <v>139</v>
      </c>
      <c r="F1408" t="s">
        <v>137</v>
      </c>
      <c r="G1408" t="s">
        <v>138</v>
      </c>
      <c r="H1408" t="s">
        <v>130</v>
      </c>
      <c r="I1408">
        <v>9</v>
      </c>
    </row>
    <row r="1409" spans="1:9" x14ac:dyDescent="0.25">
      <c r="A1409" s="167">
        <f>+COUNTIF($B$1:B1409,Hoja1!$D$10)</f>
        <v>7</v>
      </c>
      <c r="B1409">
        <v>88001</v>
      </c>
      <c r="C1409">
        <v>2104</v>
      </c>
      <c r="D1409">
        <v>2104</v>
      </c>
      <c r="E1409" t="s">
        <v>155</v>
      </c>
      <c r="F1409" t="s">
        <v>137</v>
      </c>
      <c r="G1409" t="s">
        <v>39</v>
      </c>
      <c r="H1409" t="s">
        <v>156</v>
      </c>
      <c r="I1409">
        <v>118</v>
      </c>
    </row>
    <row r="1410" spans="1:9" x14ac:dyDescent="0.25">
      <c r="A1410" s="167">
        <f>+COUNTIF($B$1:B1410,Hoja1!$D$10)</f>
        <v>7</v>
      </c>
      <c r="B1410">
        <v>88001</v>
      </c>
      <c r="C1410">
        <v>4106</v>
      </c>
      <c r="D1410">
        <v>4106</v>
      </c>
      <c r="E1410" t="s">
        <v>431</v>
      </c>
      <c r="F1410" t="s">
        <v>430</v>
      </c>
      <c r="G1410" t="s">
        <v>39</v>
      </c>
      <c r="H1410" t="s">
        <v>182</v>
      </c>
      <c r="I1410">
        <v>329</v>
      </c>
    </row>
    <row r="1411" spans="1:9" x14ac:dyDescent="0.25">
      <c r="A1411" s="167">
        <f>+COUNTIF($B$1:B1411,Hoja1!$D$10)</f>
        <v>7</v>
      </c>
      <c r="B1411">
        <v>88001</v>
      </c>
      <c r="C1411">
        <v>9110</v>
      </c>
      <c r="D1411">
        <v>9110</v>
      </c>
      <c r="E1411" t="s">
        <v>186</v>
      </c>
      <c r="F1411" t="s">
        <v>137</v>
      </c>
      <c r="G1411" t="s">
        <v>39</v>
      </c>
      <c r="H1411" t="s">
        <v>179</v>
      </c>
      <c r="I1411">
        <v>541</v>
      </c>
    </row>
    <row r="1412" spans="1:9" x14ac:dyDescent="0.25">
      <c r="A1412" s="167">
        <f>+COUNTIF($B$1:B1412,Hoja1!$D$10)</f>
        <v>7</v>
      </c>
      <c r="B1412">
        <v>91001</v>
      </c>
      <c r="C1412">
        <v>1101</v>
      </c>
      <c r="D1412">
        <v>1125</v>
      </c>
      <c r="E1412" t="s">
        <v>128</v>
      </c>
      <c r="F1412" t="s">
        <v>432</v>
      </c>
      <c r="G1412" t="s">
        <v>39</v>
      </c>
      <c r="H1412" t="s">
        <v>130</v>
      </c>
      <c r="I1412">
        <v>35</v>
      </c>
    </row>
    <row r="1413" spans="1:9" x14ac:dyDescent="0.25">
      <c r="A1413" s="167">
        <f>+COUNTIF($B$1:B1413,Hoja1!$D$10)</f>
        <v>7</v>
      </c>
      <c r="B1413">
        <v>91001</v>
      </c>
      <c r="C1413">
        <v>1115</v>
      </c>
      <c r="D1413">
        <v>1115</v>
      </c>
      <c r="E1413" t="s">
        <v>349</v>
      </c>
      <c r="F1413" t="s">
        <v>350</v>
      </c>
      <c r="G1413" t="s">
        <v>39</v>
      </c>
      <c r="H1413" t="s">
        <v>130</v>
      </c>
      <c r="I1413">
        <v>13</v>
      </c>
    </row>
    <row r="1414" spans="1:9" x14ac:dyDescent="0.25">
      <c r="A1414" s="167">
        <f>+COUNTIF($B$1:B1414,Hoja1!$D$10)</f>
        <v>7</v>
      </c>
      <c r="B1414">
        <v>91001</v>
      </c>
      <c r="C1414">
        <v>1710</v>
      </c>
      <c r="D1414">
        <v>1710</v>
      </c>
      <c r="E1414" t="s">
        <v>140</v>
      </c>
      <c r="F1414" t="s">
        <v>129</v>
      </c>
      <c r="G1414" t="s">
        <v>138</v>
      </c>
      <c r="H1414" t="s">
        <v>130</v>
      </c>
      <c r="I1414">
        <v>23</v>
      </c>
    </row>
    <row r="1415" spans="1:9" x14ac:dyDescent="0.25">
      <c r="A1415" s="167">
        <f>+COUNTIF($B$1:B1415,Hoja1!$D$10)</f>
        <v>7</v>
      </c>
      <c r="B1415">
        <v>91001</v>
      </c>
      <c r="C1415">
        <v>2102</v>
      </c>
      <c r="D1415">
        <v>2102</v>
      </c>
      <c r="E1415" t="s">
        <v>154</v>
      </c>
      <c r="F1415" t="s">
        <v>137</v>
      </c>
      <c r="G1415" t="s">
        <v>39</v>
      </c>
      <c r="H1415" t="s">
        <v>130</v>
      </c>
      <c r="I1415">
        <v>455</v>
      </c>
    </row>
    <row r="1416" spans="1:9" x14ac:dyDescent="0.25">
      <c r="A1416" s="167">
        <f>+COUNTIF($B$1:B1416,Hoja1!$D$10)</f>
        <v>7</v>
      </c>
      <c r="B1416">
        <v>91001</v>
      </c>
      <c r="C1416">
        <v>2104</v>
      </c>
      <c r="D1416">
        <v>2104</v>
      </c>
      <c r="E1416" t="s">
        <v>155</v>
      </c>
      <c r="F1416" t="s">
        <v>137</v>
      </c>
      <c r="G1416" t="s">
        <v>39</v>
      </c>
      <c r="H1416" t="s">
        <v>156</v>
      </c>
      <c r="I1416">
        <v>40</v>
      </c>
    </row>
    <row r="1417" spans="1:9" x14ac:dyDescent="0.25">
      <c r="A1417" s="167">
        <f>+COUNTIF($B$1:B1417,Hoja1!$D$10)</f>
        <v>7</v>
      </c>
      <c r="B1417">
        <v>91001</v>
      </c>
      <c r="C1417">
        <v>2106</v>
      </c>
      <c r="D1417">
        <v>2106</v>
      </c>
      <c r="E1417" t="s">
        <v>202</v>
      </c>
      <c r="F1417" t="s">
        <v>137</v>
      </c>
      <c r="G1417" t="s">
        <v>39</v>
      </c>
      <c r="H1417" t="s">
        <v>156</v>
      </c>
      <c r="I1417">
        <v>29</v>
      </c>
    </row>
    <row r="1418" spans="1:9" x14ac:dyDescent="0.25">
      <c r="A1418" s="167">
        <f>+COUNTIF($B$1:B1418,Hoja1!$D$10)</f>
        <v>7</v>
      </c>
      <c r="B1418">
        <v>91001</v>
      </c>
      <c r="C1418">
        <v>3713</v>
      </c>
      <c r="D1418">
        <v>3713</v>
      </c>
      <c r="E1418" t="s">
        <v>287</v>
      </c>
      <c r="F1418" t="s">
        <v>137</v>
      </c>
      <c r="G1418" t="s">
        <v>138</v>
      </c>
      <c r="H1418" t="s">
        <v>156</v>
      </c>
      <c r="I1418">
        <v>1</v>
      </c>
    </row>
    <row r="1419" spans="1:9" x14ac:dyDescent="0.25">
      <c r="A1419" s="167">
        <f>+COUNTIF($B$1:B1419,Hoja1!$D$10)</f>
        <v>7</v>
      </c>
      <c r="B1419">
        <v>91001</v>
      </c>
      <c r="C1419">
        <v>9110</v>
      </c>
      <c r="D1419">
        <v>9110</v>
      </c>
      <c r="E1419" t="s">
        <v>186</v>
      </c>
      <c r="F1419" t="s">
        <v>137</v>
      </c>
      <c r="G1419" t="s">
        <v>39</v>
      </c>
      <c r="H1419" t="s">
        <v>179</v>
      </c>
      <c r="I1419">
        <v>267</v>
      </c>
    </row>
    <row r="1420" spans="1:9" x14ac:dyDescent="0.25">
      <c r="A1420" s="167">
        <f>+COUNTIF($B$1:B1420,Hoja1!$D$10)</f>
        <v>7</v>
      </c>
      <c r="B1420">
        <v>91405</v>
      </c>
      <c r="C1420">
        <v>9929</v>
      </c>
      <c r="D1420">
        <v>9929</v>
      </c>
      <c r="E1420" t="s">
        <v>194</v>
      </c>
      <c r="F1420" t="s">
        <v>195</v>
      </c>
      <c r="G1420" t="s">
        <v>39</v>
      </c>
      <c r="H1420" t="s">
        <v>130</v>
      </c>
      <c r="I1420">
        <v>1</v>
      </c>
    </row>
    <row r="1421" spans="1:9" x14ac:dyDescent="0.25">
      <c r="A1421" s="167">
        <f>+COUNTIF($B$1:B1421,Hoja1!$D$10)</f>
        <v>7</v>
      </c>
      <c r="B1421">
        <v>91540</v>
      </c>
      <c r="C1421">
        <v>2104</v>
      </c>
      <c r="D1421">
        <v>2104</v>
      </c>
      <c r="E1421" t="s">
        <v>155</v>
      </c>
      <c r="F1421" t="s">
        <v>137</v>
      </c>
      <c r="G1421" t="s">
        <v>39</v>
      </c>
      <c r="H1421" t="s">
        <v>156</v>
      </c>
      <c r="I1421">
        <v>8</v>
      </c>
    </row>
    <row r="1422" spans="1:9" x14ac:dyDescent="0.25">
      <c r="A1422" s="167">
        <f>+COUNTIF($B$1:B1422,Hoja1!$D$10)</f>
        <v>7</v>
      </c>
      <c r="B1422">
        <v>94001</v>
      </c>
      <c r="C1422">
        <v>2102</v>
      </c>
      <c r="D1422">
        <v>2102</v>
      </c>
      <c r="E1422" t="s">
        <v>154</v>
      </c>
      <c r="F1422" t="s">
        <v>137</v>
      </c>
      <c r="G1422" t="s">
        <v>39</v>
      </c>
      <c r="H1422" t="s">
        <v>130</v>
      </c>
      <c r="I1422">
        <v>398</v>
      </c>
    </row>
    <row r="1423" spans="1:9" x14ac:dyDescent="0.25">
      <c r="A1423" s="167">
        <f>+COUNTIF($B$1:B1423,Hoja1!$D$10)</f>
        <v>7</v>
      </c>
      <c r="B1423">
        <v>94001</v>
      </c>
      <c r="C1423">
        <v>2104</v>
      </c>
      <c r="D1423">
        <v>2104</v>
      </c>
      <c r="E1423" t="s">
        <v>155</v>
      </c>
      <c r="F1423" t="s">
        <v>137</v>
      </c>
      <c r="G1423" t="s">
        <v>39</v>
      </c>
      <c r="H1423" t="s">
        <v>156</v>
      </c>
      <c r="I1423">
        <v>50</v>
      </c>
    </row>
    <row r="1424" spans="1:9" x14ac:dyDescent="0.25">
      <c r="A1424" s="167">
        <f>+COUNTIF($B$1:B1424,Hoja1!$D$10)</f>
        <v>7</v>
      </c>
      <c r="B1424">
        <v>94001</v>
      </c>
      <c r="C1424">
        <v>2829</v>
      </c>
      <c r="D1424">
        <v>2829</v>
      </c>
      <c r="E1424" t="s">
        <v>170</v>
      </c>
      <c r="F1424" t="s">
        <v>137</v>
      </c>
      <c r="G1424" t="s">
        <v>138</v>
      </c>
      <c r="H1424" t="s">
        <v>156</v>
      </c>
      <c r="I1424">
        <v>129</v>
      </c>
    </row>
    <row r="1425" spans="1:9" x14ac:dyDescent="0.25">
      <c r="A1425" s="167">
        <f>+COUNTIF($B$1:B1425,Hoja1!$D$10)</f>
        <v>7</v>
      </c>
      <c r="B1425">
        <v>94001</v>
      </c>
      <c r="C1425">
        <v>9110</v>
      </c>
      <c r="D1425">
        <v>9110</v>
      </c>
      <c r="E1425" t="s">
        <v>186</v>
      </c>
      <c r="F1425" t="s">
        <v>137</v>
      </c>
      <c r="G1425" t="s">
        <v>39</v>
      </c>
      <c r="H1425" t="s">
        <v>179</v>
      </c>
      <c r="I1425">
        <v>340</v>
      </c>
    </row>
    <row r="1426" spans="1:9" x14ac:dyDescent="0.25">
      <c r="A1426" s="167">
        <f>+COUNTIF($B$1:B1426,Hoja1!$D$10)</f>
        <v>7</v>
      </c>
      <c r="B1426">
        <v>95001</v>
      </c>
      <c r="C1426">
        <v>1115</v>
      </c>
      <c r="D1426">
        <v>1115</v>
      </c>
      <c r="E1426" t="s">
        <v>349</v>
      </c>
      <c r="F1426" t="s">
        <v>350</v>
      </c>
      <c r="G1426" t="s">
        <v>39</v>
      </c>
      <c r="H1426" t="s">
        <v>130</v>
      </c>
      <c r="I1426">
        <v>76</v>
      </c>
    </row>
    <row r="1427" spans="1:9" x14ac:dyDescent="0.25">
      <c r="A1427" s="167">
        <f>+COUNTIF($B$1:B1427,Hoja1!$D$10)</f>
        <v>7</v>
      </c>
      <c r="B1427">
        <v>95001</v>
      </c>
      <c r="C1427">
        <v>1212</v>
      </c>
      <c r="D1427">
        <v>1212</v>
      </c>
      <c r="E1427" t="s">
        <v>241</v>
      </c>
      <c r="F1427" t="s">
        <v>242</v>
      </c>
      <c r="G1427" t="s">
        <v>39</v>
      </c>
      <c r="H1427" t="s">
        <v>130</v>
      </c>
      <c r="I1427">
        <v>25</v>
      </c>
    </row>
    <row r="1428" spans="1:9" x14ac:dyDescent="0.25">
      <c r="A1428" s="167">
        <f>+COUNTIF($B$1:B1428,Hoja1!$D$10)</f>
        <v>7</v>
      </c>
      <c r="B1428">
        <v>95001</v>
      </c>
      <c r="C1428">
        <v>2102</v>
      </c>
      <c r="D1428">
        <v>2102</v>
      </c>
      <c r="E1428" t="s">
        <v>154</v>
      </c>
      <c r="F1428" t="s">
        <v>137</v>
      </c>
      <c r="G1428" t="s">
        <v>39</v>
      </c>
      <c r="H1428" t="s">
        <v>130</v>
      </c>
      <c r="I1428">
        <v>1384</v>
      </c>
    </row>
    <row r="1429" spans="1:9" x14ac:dyDescent="0.25">
      <c r="A1429" s="167">
        <f>+COUNTIF($B$1:B1429,Hoja1!$D$10)</f>
        <v>7</v>
      </c>
      <c r="B1429">
        <v>95001</v>
      </c>
      <c r="C1429">
        <v>2104</v>
      </c>
      <c r="D1429">
        <v>2104</v>
      </c>
      <c r="E1429" t="s">
        <v>155</v>
      </c>
      <c r="F1429" t="s">
        <v>137</v>
      </c>
      <c r="G1429" t="s">
        <v>39</v>
      </c>
      <c r="H1429" t="s">
        <v>156</v>
      </c>
      <c r="I1429">
        <v>121</v>
      </c>
    </row>
    <row r="1430" spans="1:9" x14ac:dyDescent="0.25">
      <c r="A1430" s="167">
        <f>+COUNTIF($B$1:B1430,Hoja1!$D$10)</f>
        <v>7</v>
      </c>
      <c r="B1430">
        <v>95001</v>
      </c>
      <c r="C1430">
        <v>2833</v>
      </c>
      <c r="D1430">
        <v>2833</v>
      </c>
      <c r="E1430" t="s">
        <v>171</v>
      </c>
      <c r="F1430" t="s">
        <v>129</v>
      </c>
      <c r="G1430" t="s">
        <v>138</v>
      </c>
      <c r="H1430" t="s">
        <v>156</v>
      </c>
      <c r="I1430">
        <v>42</v>
      </c>
    </row>
    <row r="1431" spans="1:9" x14ac:dyDescent="0.25">
      <c r="A1431" s="167">
        <f>+COUNTIF($B$1:B1431,Hoja1!$D$10)</f>
        <v>7</v>
      </c>
      <c r="B1431">
        <v>95001</v>
      </c>
      <c r="C1431">
        <v>9110</v>
      </c>
      <c r="D1431">
        <v>9110</v>
      </c>
      <c r="E1431" t="s">
        <v>186</v>
      </c>
      <c r="F1431" t="s">
        <v>137</v>
      </c>
      <c r="G1431" t="s">
        <v>39</v>
      </c>
      <c r="H1431" t="s">
        <v>179</v>
      </c>
      <c r="I1431">
        <v>946</v>
      </c>
    </row>
    <row r="1432" spans="1:9" x14ac:dyDescent="0.25">
      <c r="A1432" s="167">
        <f>+COUNTIF($B$1:B1432,Hoja1!$D$10)</f>
        <v>7</v>
      </c>
      <c r="B1432">
        <v>97001</v>
      </c>
      <c r="C1432">
        <v>1209</v>
      </c>
      <c r="D1432">
        <v>1209</v>
      </c>
      <c r="E1432" t="s">
        <v>330</v>
      </c>
      <c r="F1432" t="s">
        <v>242</v>
      </c>
      <c r="G1432" t="s">
        <v>39</v>
      </c>
      <c r="H1432" t="s">
        <v>130</v>
      </c>
      <c r="I1432">
        <v>1</v>
      </c>
    </row>
    <row r="1433" spans="1:9" x14ac:dyDescent="0.25">
      <c r="A1433" s="167">
        <f>+COUNTIF($B$1:B1433,Hoja1!$D$10)</f>
        <v>7</v>
      </c>
      <c r="B1433">
        <v>97001</v>
      </c>
      <c r="C1433">
        <v>2104</v>
      </c>
      <c r="D1433">
        <v>2104</v>
      </c>
      <c r="E1433" t="s">
        <v>155</v>
      </c>
      <c r="F1433" t="s">
        <v>137</v>
      </c>
      <c r="G1433" t="s">
        <v>39</v>
      </c>
      <c r="H1433" t="s">
        <v>156</v>
      </c>
      <c r="I1433">
        <v>35</v>
      </c>
    </row>
    <row r="1434" spans="1:9" x14ac:dyDescent="0.25">
      <c r="A1434" s="167">
        <f>+COUNTIF($B$1:B1434,Hoja1!$D$10)</f>
        <v>7</v>
      </c>
      <c r="B1434">
        <v>97001</v>
      </c>
      <c r="C1434">
        <v>2829</v>
      </c>
      <c r="D1434">
        <v>2829</v>
      </c>
      <c r="E1434" t="s">
        <v>170</v>
      </c>
      <c r="F1434" t="s">
        <v>137</v>
      </c>
      <c r="G1434" t="s">
        <v>138</v>
      </c>
      <c r="H1434" t="s">
        <v>156</v>
      </c>
      <c r="I1434">
        <v>260</v>
      </c>
    </row>
    <row r="1435" spans="1:9" x14ac:dyDescent="0.25">
      <c r="A1435" s="167">
        <f>+COUNTIF($B$1:B1435,Hoja1!$D$10)</f>
        <v>7</v>
      </c>
      <c r="B1435">
        <v>97001</v>
      </c>
      <c r="C1435">
        <v>9110</v>
      </c>
      <c r="D1435">
        <v>9110</v>
      </c>
      <c r="E1435" t="s">
        <v>186</v>
      </c>
      <c r="F1435" t="s">
        <v>137</v>
      </c>
      <c r="G1435" t="s">
        <v>39</v>
      </c>
      <c r="H1435" t="s">
        <v>179</v>
      </c>
      <c r="I1435">
        <v>43</v>
      </c>
    </row>
    <row r="1436" spans="1:9" x14ac:dyDescent="0.25">
      <c r="A1436" s="167">
        <f>+COUNTIF($B$1:B1436,Hoja1!$D$10)</f>
        <v>7</v>
      </c>
      <c r="B1436">
        <v>99001</v>
      </c>
      <c r="C1436">
        <v>2102</v>
      </c>
      <c r="D1436">
        <v>2102</v>
      </c>
      <c r="E1436" t="s">
        <v>154</v>
      </c>
      <c r="F1436" t="s">
        <v>137</v>
      </c>
      <c r="G1436" t="s">
        <v>39</v>
      </c>
      <c r="H1436" t="s">
        <v>130</v>
      </c>
      <c r="I1436">
        <v>604</v>
      </c>
    </row>
    <row r="1437" spans="1:9" x14ac:dyDescent="0.25">
      <c r="A1437" s="167">
        <f>+COUNTIF($B$1:B1437,Hoja1!$D$10)</f>
        <v>7</v>
      </c>
      <c r="B1437">
        <v>99001</v>
      </c>
      <c r="C1437">
        <v>2104</v>
      </c>
      <c r="D1437">
        <v>2104</v>
      </c>
      <c r="E1437" t="s">
        <v>155</v>
      </c>
      <c r="F1437" t="s">
        <v>137</v>
      </c>
      <c r="G1437" t="s">
        <v>39</v>
      </c>
      <c r="H1437" t="s">
        <v>156</v>
      </c>
      <c r="I1437">
        <v>24</v>
      </c>
    </row>
    <row r="1438" spans="1:9" x14ac:dyDescent="0.25">
      <c r="A1438" s="167">
        <f>+COUNTIF($B$1:B1438,Hoja1!$D$10)</f>
        <v>7</v>
      </c>
      <c r="B1438">
        <v>99001</v>
      </c>
      <c r="C1438">
        <v>9110</v>
      </c>
      <c r="D1438">
        <v>9110</v>
      </c>
      <c r="E1438" t="s">
        <v>186</v>
      </c>
      <c r="F1438" t="s">
        <v>137</v>
      </c>
      <c r="G1438" t="s">
        <v>39</v>
      </c>
      <c r="H1438" t="s">
        <v>179</v>
      </c>
      <c r="I1438">
        <v>344</v>
      </c>
    </row>
    <row r="1439" spans="1:9" x14ac:dyDescent="0.25">
      <c r="A1439" s="167">
        <f>+COUNTIF($B$1:B1439,Hoja1!$D$10)</f>
        <v>7</v>
      </c>
      <c r="B1439">
        <v>99524</v>
      </c>
      <c r="C1439">
        <v>2104</v>
      </c>
      <c r="D1439">
        <v>2104</v>
      </c>
      <c r="E1439" t="s">
        <v>155</v>
      </c>
      <c r="F1439" t="s">
        <v>137</v>
      </c>
      <c r="G1439" t="s">
        <v>39</v>
      </c>
      <c r="H1439" t="s">
        <v>156</v>
      </c>
      <c r="I1439">
        <v>25</v>
      </c>
    </row>
    <row r="1440" spans="1:9" x14ac:dyDescent="0.25">
      <c r="A1440" s="167">
        <f>+COUNTIF($B$1:B1440,Hoja1!$D$10)</f>
        <v>7</v>
      </c>
      <c r="B1440">
        <v>99624</v>
      </c>
      <c r="C1440">
        <v>2104</v>
      </c>
      <c r="D1440">
        <v>2104</v>
      </c>
      <c r="E1440" t="s">
        <v>155</v>
      </c>
      <c r="F1440" t="s">
        <v>137</v>
      </c>
      <c r="G1440" t="s">
        <v>39</v>
      </c>
      <c r="H1440" t="s">
        <v>156</v>
      </c>
      <c r="I1440">
        <v>15</v>
      </c>
    </row>
    <row r="1441" spans="1:9" x14ac:dyDescent="0.25">
      <c r="A1441" s="167">
        <f>+COUNTIF($B$1:B1441,Hoja1!$D$10)</f>
        <v>7</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